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H:\Sharon Archive\WINWORD\SPORTS\SPORT Golf\Results\2020-21\"/>
    </mc:Choice>
  </mc:AlternateContent>
  <xr:revisionPtr revIDLastSave="0" documentId="8_{BB3C345E-0B6E-40CC-ADA7-5C298ED116E4}" xr6:coauthVersionLast="36" xr6:coauthVersionMax="36" xr10:uidLastSave="{00000000-0000-0000-0000-000000000000}"/>
  <bookViews>
    <workbookView xWindow="0" yWindow="0" windowWidth="11490" windowHeight="88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1" i="1"/>
  <c r="A10" i="1"/>
  <c r="A5" i="1"/>
  <c r="A2" i="1" l="1"/>
  <c r="A13" i="1"/>
  <c r="E111" i="1"/>
  <c r="E112" i="1"/>
  <c r="E113" i="1"/>
  <c r="E114" i="1"/>
  <c r="E115" i="1"/>
  <c r="E116" i="1"/>
  <c r="E106" i="1"/>
  <c r="E105" i="1"/>
  <c r="E103" i="1"/>
  <c r="E102" i="1"/>
  <c r="G101" i="1" s="1"/>
  <c r="E100" i="1"/>
  <c r="E99" i="1"/>
  <c r="E98" i="1"/>
  <c r="E97" i="1"/>
  <c r="E96" i="1"/>
  <c r="E94" i="1"/>
  <c r="E93" i="1"/>
  <c r="E92" i="1"/>
  <c r="E91" i="1"/>
  <c r="E90" i="1"/>
  <c r="E88" i="1"/>
  <c r="E87" i="1"/>
  <c r="E84" i="1"/>
  <c r="E82" i="1"/>
  <c r="E81" i="1"/>
  <c r="E80" i="1"/>
  <c r="E79" i="1"/>
  <c r="E78" i="1"/>
  <c r="E109" i="1"/>
  <c r="E108" i="1"/>
  <c r="E76" i="1"/>
  <c r="E75" i="1"/>
  <c r="E74" i="1"/>
  <c r="E73" i="1"/>
  <c r="E72" i="1"/>
  <c r="E70" i="1"/>
  <c r="E69" i="1"/>
  <c r="E68" i="1"/>
  <c r="E67" i="1"/>
  <c r="E66" i="1"/>
  <c r="E64" i="1"/>
  <c r="E63" i="1"/>
  <c r="E62" i="1"/>
  <c r="E61" i="1"/>
  <c r="E60" i="1"/>
  <c r="E58" i="1"/>
  <c r="E57" i="1"/>
  <c r="E56" i="1"/>
  <c r="E55" i="1"/>
  <c r="E54" i="1"/>
  <c r="E52" i="1"/>
  <c r="E51" i="1"/>
  <c r="E50" i="1"/>
  <c r="E49" i="1"/>
  <c r="E48" i="1"/>
  <c r="E46" i="1"/>
  <c r="E45" i="1"/>
  <c r="E44" i="1"/>
  <c r="E43" i="1"/>
  <c r="E42" i="1"/>
  <c r="E40" i="1"/>
  <c r="E39" i="1"/>
  <c r="E38" i="1"/>
  <c r="E37" i="1"/>
  <c r="E36" i="1"/>
  <c r="E34" i="1"/>
  <c r="E33" i="1"/>
  <c r="E32" i="1"/>
  <c r="E31" i="1"/>
  <c r="E30" i="1"/>
  <c r="A9" i="1"/>
  <c r="A8" i="1"/>
  <c r="A7" i="1"/>
  <c r="A6" i="1"/>
  <c r="A4" i="1"/>
  <c r="A3" i="1"/>
  <c r="C17" i="1" l="1"/>
  <c r="C26" i="1"/>
  <c r="C24" i="1"/>
  <c r="C20" i="1"/>
  <c r="C18" i="1"/>
  <c r="C21" i="1"/>
  <c r="C25" i="1"/>
  <c r="C22" i="1"/>
  <c r="G41" i="1"/>
  <c r="B4" i="1" s="1"/>
  <c r="C19" i="1"/>
  <c r="C23" i="1"/>
  <c r="G89" i="1"/>
  <c r="B11" i="1" s="1"/>
  <c r="G77" i="1"/>
  <c r="B10" i="1" s="1"/>
  <c r="G95" i="1"/>
  <c r="B12" i="1" s="1"/>
  <c r="B13" i="1"/>
  <c r="G65" i="1"/>
  <c r="B8" i="1" s="1"/>
  <c r="G29" i="1"/>
  <c r="B2" i="1" s="1"/>
  <c r="G53" i="1"/>
  <c r="B6" i="1" s="1"/>
  <c r="G35" i="1"/>
  <c r="B3" i="1" s="1"/>
  <c r="G47" i="1"/>
  <c r="B5" i="1" s="1"/>
  <c r="G59" i="1"/>
  <c r="B7" i="1" s="1"/>
  <c r="G71" i="1"/>
  <c r="B9" i="1" s="1"/>
  <c r="D11" i="1" l="1"/>
  <c r="D7" i="1"/>
  <c r="D3" i="1"/>
  <c r="D10" i="1"/>
  <c r="D6" i="1"/>
  <c r="D2" i="1"/>
  <c r="D13" i="1"/>
  <c r="D9" i="1"/>
  <c r="D5" i="1"/>
  <c r="D12" i="1"/>
  <c r="D8" i="1"/>
  <c r="D4" i="1"/>
</calcChain>
</file>

<file path=xl/sharedStrings.xml><?xml version="1.0" encoding="utf-8"?>
<sst xmlns="http://schemas.openxmlformats.org/spreadsheetml/2006/main" count="249" uniqueCount="144">
  <si>
    <t>Placement</t>
  </si>
  <si>
    <t>Team</t>
  </si>
  <si>
    <t>Total</t>
  </si>
  <si>
    <t>1st</t>
  </si>
  <si>
    <t xml:space="preserve"> </t>
  </si>
  <si>
    <t>2nd</t>
  </si>
  <si>
    <t>3rd</t>
  </si>
  <si>
    <t>4th</t>
  </si>
  <si>
    <t>Kishwaukee</t>
  </si>
  <si>
    <t>5th</t>
  </si>
  <si>
    <t>6th</t>
  </si>
  <si>
    <t>7th</t>
  </si>
  <si>
    <t>8th</t>
  </si>
  <si>
    <t>Individual Leaders</t>
  </si>
  <si>
    <t>Medalist</t>
  </si>
  <si>
    <t>Teams/Individuals</t>
  </si>
  <si>
    <t>BlackHawk</t>
  </si>
  <si>
    <t>Out</t>
  </si>
  <si>
    <t>In</t>
  </si>
  <si>
    <t>Coach:</t>
  </si>
  <si>
    <t>HAVERLAND</t>
  </si>
  <si>
    <t>Bryant and Stratton</t>
  </si>
  <si>
    <t>RUNKEL</t>
  </si>
  <si>
    <t>Carl Sandburg</t>
  </si>
  <si>
    <t>TWADDLE</t>
  </si>
  <si>
    <t>BRENNAN</t>
  </si>
  <si>
    <t>Highland</t>
  </si>
  <si>
    <t>NORMAN</t>
  </si>
  <si>
    <t>Illinois Valley</t>
  </si>
  <si>
    <t>KENNEDY</t>
  </si>
  <si>
    <t>College of DuPage</t>
  </si>
  <si>
    <t>Sauk Valley</t>
  </si>
  <si>
    <t>WADE</t>
  </si>
  <si>
    <t>Indidivuals</t>
  </si>
  <si>
    <t>TEAM TOTAL:</t>
  </si>
  <si>
    <t>9th</t>
  </si>
  <si>
    <t>10th</t>
  </si>
  <si>
    <t>11th</t>
  </si>
  <si>
    <t>12th</t>
  </si>
  <si>
    <t>HYATT</t>
  </si>
  <si>
    <t>Bjorngaard</t>
  </si>
  <si>
    <t>Fletcher</t>
  </si>
  <si>
    <t>Polivka</t>
  </si>
  <si>
    <t>Fullmer</t>
  </si>
  <si>
    <t>Arevalo</t>
  </si>
  <si>
    <t>Thompson (B&amp;S)</t>
  </si>
  <si>
    <t>Elgin</t>
  </si>
  <si>
    <t>College of Lake County</t>
  </si>
  <si>
    <t>Olson</t>
  </si>
  <si>
    <t>Waubonsee</t>
  </si>
  <si>
    <t>Heiss</t>
  </si>
  <si>
    <t>Moraine Valley</t>
  </si>
  <si>
    <t>Lovelace</t>
  </si>
  <si>
    <t>Oakton</t>
  </si>
  <si>
    <t>Walker</t>
  </si>
  <si>
    <t>O Connor</t>
  </si>
  <si>
    <t>Jones</t>
  </si>
  <si>
    <t>Randall</t>
  </si>
  <si>
    <t>Davis</t>
  </si>
  <si>
    <t>Forsberg</t>
  </si>
  <si>
    <t>Roach</t>
  </si>
  <si>
    <t>Wells</t>
  </si>
  <si>
    <t>Cyr</t>
  </si>
  <si>
    <t>Mariotti</t>
  </si>
  <si>
    <t>DeVenney</t>
  </si>
  <si>
    <t>Shoemaker</t>
  </si>
  <si>
    <t>Beardsley</t>
  </si>
  <si>
    <t>Perez</t>
  </si>
  <si>
    <t>Haskins</t>
  </si>
  <si>
    <t>Earl</t>
  </si>
  <si>
    <t>McColaugh</t>
  </si>
  <si>
    <t>Brock</t>
  </si>
  <si>
    <t>Mayo</t>
  </si>
  <si>
    <t>Finazzo</t>
  </si>
  <si>
    <t>Rude</t>
  </si>
  <si>
    <t>Wasson</t>
  </si>
  <si>
    <t>Bickett</t>
  </si>
  <si>
    <t>Schulz</t>
  </si>
  <si>
    <t>Fauble</t>
  </si>
  <si>
    <t>Velazquez</t>
  </si>
  <si>
    <t>Gorski</t>
  </si>
  <si>
    <t>Lopresti</t>
  </si>
  <si>
    <t>Vahl</t>
  </si>
  <si>
    <t>Witt</t>
  </si>
  <si>
    <t>Ketchem</t>
  </si>
  <si>
    <t>Shoemaer</t>
  </si>
  <si>
    <t>Cortez</t>
  </si>
  <si>
    <t>Bastian</t>
  </si>
  <si>
    <t>Reynolds</t>
  </si>
  <si>
    <t>Leaftakes</t>
  </si>
  <si>
    <t>Stephens</t>
  </si>
  <si>
    <t>Griffin</t>
  </si>
  <si>
    <t>Berns</t>
  </si>
  <si>
    <t>Ely (SV)</t>
  </si>
  <si>
    <t>Moriarirty (BH)</t>
  </si>
  <si>
    <t>Kininmonth</t>
  </si>
  <si>
    <t>Brandon</t>
  </si>
  <si>
    <t>Gregory</t>
  </si>
  <si>
    <t>Swindell</t>
  </si>
  <si>
    <t xml:space="preserve">Johnson, Q. </t>
  </si>
  <si>
    <t>Truss (CLC)</t>
  </si>
  <si>
    <t>Thompson</t>
  </si>
  <si>
    <t>Zamarron (CLC)</t>
  </si>
  <si>
    <t>Otting</t>
  </si>
  <si>
    <t>White</t>
  </si>
  <si>
    <t>Hopping</t>
  </si>
  <si>
    <t>Peterson</t>
  </si>
  <si>
    <t>Beck</t>
  </si>
  <si>
    <t>Campbell (CS)</t>
  </si>
  <si>
    <t>Spitzer</t>
  </si>
  <si>
    <t>Callahan</t>
  </si>
  <si>
    <t>Zolonowski</t>
  </si>
  <si>
    <t>Douglas</t>
  </si>
  <si>
    <t>Bennet</t>
  </si>
  <si>
    <t>McDonald</t>
  </si>
  <si>
    <t>Clifton</t>
  </si>
  <si>
    <t>Miller</t>
  </si>
  <si>
    <t>Finn (MV)</t>
  </si>
  <si>
    <t>Guzman (Morton)</t>
  </si>
  <si>
    <t>Mason Polivka</t>
  </si>
  <si>
    <t>Won Second Playoff Hole</t>
  </si>
  <si>
    <t>Ian Roach</t>
  </si>
  <si>
    <t>Jacob Rude</t>
  </si>
  <si>
    <t>Ethan Earl</t>
  </si>
  <si>
    <t>Thomas O Connor</t>
  </si>
  <si>
    <t>Won Third Playoff</t>
  </si>
  <si>
    <t>Clay Wells</t>
  </si>
  <si>
    <t>Trey Fullmer</t>
  </si>
  <si>
    <t>Matt Colaugh</t>
  </si>
  <si>
    <t>Won Playoff</t>
  </si>
  <si>
    <t>Cole Hopping</t>
  </si>
  <si>
    <t>Ben Cyr</t>
  </si>
  <si>
    <t>Won third Playoff</t>
  </si>
  <si>
    <t>IV</t>
  </si>
  <si>
    <t>B&amp;S</t>
  </si>
  <si>
    <t>BH</t>
  </si>
  <si>
    <t>Sandburg</t>
  </si>
  <si>
    <t>Sauk</t>
  </si>
  <si>
    <t>Kish</t>
  </si>
  <si>
    <t>CLC</t>
  </si>
  <si>
    <t>Mor Val</t>
  </si>
  <si>
    <t>COD</t>
  </si>
  <si>
    <t>Waub</t>
  </si>
  <si>
    <t>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</si>
</sst>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u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12"/>
      <name val="Arial"/>
      <family val="2"/>
    </font>
    <font>
      <b/>
      <sz val="14"/>
      <color rgb="FF0070C0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4"/>
      <name val="Arial Narrow"/>
      <family val="2"/>
    </font>
    <font>
      <sz val="13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3" fillId="0" borderId="0" xfId="0" applyFont="1" applyFill="1" applyBorder="1"/>
    <xf numFmtId="0" fontId="0" fillId="0" borderId="0" xfId="0" applyFill="1"/>
    <xf numFmtId="0" fontId="8" fillId="0" borderId="0" xfId="0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/>
    <xf numFmtId="0" fontId="5" fillId="0" borderId="0" xfId="0" applyFont="1" applyFill="1" applyBorder="1" applyAlignment="1">
      <alignment horizontal="left"/>
    </xf>
    <xf numFmtId="0" fontId="1" fillId="0" borderId="0" xfId="0" applyFont="1" applyFill="1"/>
    <xf numFmtId="0" fontId="5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2" borderId="3" xfId="0" applyFont="1" applyFill="1" applyBorder="1"/>
    <xf numFmtId="0" fontId="16" fillId="3" borderId="4" xfId="0" applyFont="1" applyFill="1" applyBorder="1" applyAlignment="1">
      <alignment horizontal="left"/>
    </xf>
    <xf numFmtId="0" fontId="16" fillId="3" borderId="5" xfId="0" applyFont="1" applyFill="1" applyBorder="1" applyAlignment="1">
      <alignment horizontal="left"/>
    </xf>
    <xf numFmtId="0" fontId="17" fillId="3" borderId="6" xfId="0" applyFont="1" applyFill="1" applyBorder="1" applyAlignment="1">
      <alignment horizontal="left"/>
    </xf>
    <xf numFmtId="0" fontId="18" fillId="0" borderId="0" xfId="0" applyFont="1"/>
    <xf numFmtId="0" fontId="19" fillId="0" borderId="7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9" fillId="0" borderId="8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0" fontId="19" fillId="0" borderId="9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22" fillId="0" borderId="7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16" fillId="3" borderId="12" xfId="0" applyFont="1" applyFill="1" applyBorder="1" applyAlignment="1">
      <alignment horizontal="left"/>
    </xf>
    <xf numFmtId="0" fontId="16" fillId="3" borderId="13" xfId="0" applyFont="1" applyFill="1" applyBorder="1" applyAlignment="1">
      <alignment horizontal="left"/>
    </xf>
    <xf numFmtId="0" fontId="17" fillId="3" borderId="14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23" fillId="0" borderId="0" xfId="0" applyFont="1" applyFill="1"/>
    <xf numFmtId="0" fontId="23" fillId="0" borderId="0" xfId="0" applyFont="1" applyFill="1" applyBorder="1"/>
    <xf numFmtId="0" fontId="23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5" fillId="0" borderId="0" xfId="0" applyFont="1" applyFill="1" applyBorder="1"/>
    <xf numFmtId="0" fontId="0" fillId="0" borderId="9" xfId="0" applyFill="1" applyBorder="1" applyAlignment="1">
      <alignment horizontal="center"/>
    </xf>
    <xf numFmtId="0" fontId="5" fillId="0" borderId="10" xfId="0" applyFont="1" applyFill="1" applyBorder="1"/>
    <xf numFmtId="0" fontId="14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18" fillId="0" borderId="0" xfId="0" applyFont="1" applyBorder="1"/>
    <xf numFmtId="0" fontId="8" fillId="0" borderId="7" xfId="0" applyFont="1" applyFill="1" applyBorder="1" applyAlignment="1">
      <alignment horizontal="left"/>
    </xf>
    <xf numFmtId="0" fontId="21" fillId="0" borderId="7" xfId="0" applyFont="1" applyFill="1" applyBorder="1" applyAlignment="1">
      <alignment horizontal="left"/>
    </xf>
    <xf numFmtId="0" fontId="12" fillId="0" borderId="9" xfId="0" applyFont="1" applyFill="1" applyBorder="1"/>
    <xf numFmtId="0" fontId="18" fillId="0" borderId="10" xfId="0" applyFont="1" applyBorder="1"/>
    <xf numFmtId="0" fontId="8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6"/>
  <sheetViews>
    <sheetView tabSelected="1" workbookViewId="0">
      <selection activeCell="E13" sqref="E13"/>
    </sheetView>
  </sheetViews>
  <sheetFormatPr defaultRowHeight="15" x14ac:dyDescent="0.25"/>
  <cols>
    <col min="1" max="1" width="32.7109375" style="42" bestFit="1" customWidth="1"/>
    <col min="2" max="2" width="35.85546875" style="11" customWidth="1"/>
    <col min="3" max="3" width="10.85546875" style="11" customWidth="1"/>
    <col min="4" max="4" width="24.5703125" style="11" bestFit="1" customWidth="1"/>
    <col min="5" max="5" width="9" style="11" customWidth="1"/>
    <col min="6" max="6" width="20" style="11" bestFit="1" customWidth="1"/>
    <col min="7" max="7" width="9" style="11" customWidth="1"/>
    <col min="8" max="8" width="13.7109375" style="11" bestFit="1" customWidth="1"/>
    <col min="9" max="9" width="9" style="11" customWidth="1"/>
    <col min="10" max="10" width="12.5703125" style="11" customWidth="1"/>
    <col min="11" max="11" width="16.28515625" style="11" bestFit="1" customWidth="1"/>
    <col min="12" max="14" width="9" style="11" customWidth="1"/>
    <col min="15" max="15" width="12" style="11" customWidth="1"/>
    <col min="16" max="17" width="9" style="11" customWidth="1"/>
    <col min="18" max="18" width="13.7109375" style="11" bestFit="1" customWidth="1"/>
    <col min="19" max="19" width="10.140625" style="11" bestFit="1" customWidth="1"/>
    <col min="20" max="255" width="9.140625" style="11"/>
    <col min="256" max="256" width="18.28515625" style="11" customWidth="1"/>
    <col min="257" max="257" width="35.85546875" style="11" customWidth="1"/>
    <col min="258" max="258" width="10.85546875" style="11" customWidth="1"/>
    <col min="259" max="260" width="9" style="11" customWidth="1"/>
    <col min="261" max="261" width="20" style="11" bestFit="1" customWidth="1"/>
    <col min="262" max="265" width="9" style="11" customWidth="1"/>
    <col min="266" max="266" width="12.5703125" style="11" customWidth="1"/>
    <col min="267" max="267" width="16.28515625" style="11" bestFit="1" customWidth="1"/>
    <col min="268" max="270" width="9" style="11" customWidth="1"/>
    <col min="271" max="271" width="12" style="11" customWidth="1"/>
    <col min="272" max="273" width="9" style="11" customWidth="1"/>
    <col min="274" max="274" width="13.7109375" style="11" bestFit="1" customWidth="1"/>
    <col min="275" max="275" width="10.140625" style="11" bestFit="1" customWidth="1"/>
    <col min="276" max="511" width="9.140625" style="11"/>
    <col min="512" max="512" width="18.28515625" style="11" customWidth="1"/>
    <col min="513" max="513" width="35.85546875" style="11" customWidth="1"/>
    <col min="514" max="514" width="10.85546875" style="11" customWidth="1"/>
    <col min="515" max="516" width="9" style="11" customWidth="1"/>
    <col min="517" max="517" width="20" style="11" bestFit="1" customWidth="1"/>
    <col min="518" max="521" width="9" style="11" customWidth="1"/>
    <col min="522" max="522" width="12.5703125" style="11" customWidth="1"/>
    <col min="523" max="523" width="16.28515625" style="11" bestFit="1" customWidth="1"/>
    <col min="524" max="526" width="9" style="11" customWidth="1"/>
    <col min="527" max="527" width="12" style="11" customWidth="1"/>
    <col min="528" max="529" width="9" style="11" customWidth="1"/>
    <col min="530" max="530" width="13.7109375" style="11" bestFit="1" customWidth="1"/>
    <col min="531" max="531" width="10.140625" style="11" bestFit="1" customWidth="1"/>
    <col min="532" max="767" width="9.140625" style="11"/>
    <col min="768" max="768" width="18.28515625" style="11" customWidth="1"/>
    <col min="769" max="769" width="35.85546875" style="11" customWidth="1"/>
    <col min="770" max="770" width="10.85546875" style="11" customWidth="1"/>
    <col min="771" max="772" width="9" style="11" customWidth="1"/>
    <col min="773" max="773" width="20" style="11" bestFit="1" customWidth="1"/>
    <col min="774" max="777" width="9" style="11" customWidth="1"/>
    <col min="778" max="778" width="12.5703125" style="11" customWidth="1"/>
    <col min="779" max="779" width="16.28515625" style="11" bestFit="1" customWidth="1"/>
    <col min="780" max="782" width="9" style="11" customWidth="1"/>
    <col min="783" max="783" width="12" style="11" customWidth="1"/>
    <col min="784" max="785" width="9" style="11" customWidth="1"/>
    <col min="786" max="786" width="13.7109375" style="11" bestFit="1" customWidth="1"/>
    <col min="787" max="787" width="10.140625" style="11" bestFit="1" customWidth="1"/>
    <col min="788" max="1023" width="9.140625" style="11"/>
    <col min="1024" max="1024" width="18.28515625" style="11" customWidth="1"/>
    <col min="1025" max="1025" width="35.85546875" style="11" customWidth="1"/>
    <col min="1026" max="1026" width="10.85546875" style="11" customWidth="1"/>
    <col min="1027" max="1028" width="9" style="11" customWidth="1"/>
    <col min="1029" max="1029" width="20" style="11" bestFit="1" customWidth="1"/>
    <col min="1030" max="1033" width="9" style="11" customWidth="1"/>
    <col min="1034" max="1034" width="12.5703125" style="11" customWidth="1"/>
    <col min="1035" max="1035" width="16.28515625" style="11" bestFit="1" customWidth="1"/>
    <col min="1036" max="1038" width="9" style="11" customWidth="1"/>
    <col min="1039" max="1039" width="12" style="11" customWidth="1"/>
    <col min="1040" max="1041" width="9" style="11" customWidth="1"/>
    <col min="1042" max="1042" width="13.7109375" style="11" bestFit="1" customWidth="1"/>
    <col min="1043" max="1043" width="10.140625" style="11" bestFit="1" customWidth="1"/>
    <col min="1044" max="1279" width="9.140625" style="11"/>
    <col min="1280" max="1280" width="18.28515625" style="11" customWidth="1"/>
    <col min="1281" max="1281" width="35.85546875" style="11" customWidth="1"/>
    <col min="1282" max="1282" width="10.85546875" style="11" customWidth="1"/>
    <col min="1283" max="1284" width="9" style="11" customWidth="1"/>
    <col min="1285" max="1285" width="20" style="11" bestFit="1" customWidth="1"/>
    <col min="1286" max="1289" width="9" style="11" customWidth="1"/>
    <col min="1290" max="1290" width="12.5703125" style="11" customWidth="1"/>
    <col min="1291" max="1291" width="16.28515625" style="11" bestFit="1" customWidth="1"/>
    <col min="1292" max="1294" width="9" style="11" customWidth="1"/>
    <col min="1295" max="1295" width="12" style="11" customWidth="1"/>
    <col min="1296" max="1297" width="9" style="11" customWidth="1"/>
    <col min="1298" max="1298" width="13.7109375" style="11" bestFit="1" customWidth="1"/>
    <col min="1299" max="1299" width="10.140625" style="11" bestFit="1" customWidth="1"/>
    <col min="1300" max="1535" width="9.140625" style="11"/>
    <col min="1536" max="1536" width="18.28515625" style="11" customWidth="1"/>
    <col min="1537" max="1537" width="35.85546875" style="11" customWidth="1"/>
    <col min="1538" max="1538" width="10.85546875" style="11" customWidth="1"/>
    <col min="1539" max="1540" width="9" style="11" customWidth="1"/>
    <col min="1541" max="1541" width="20" style="11" bestFit="1" customWidth="1"/>
    <col min="1542" max="1545" width="9" style="11" customWidth="1"/>
    <col min="1546" max="1546" width="12.5703125" style="11" customWidth="1"/>
    <col min="1547" max="1547" width="16.28515625" style="11" bestFit="1" customWidth="1"/>
    <col min="1548" max="1550" width="9" style="11" customWidth="1"/>
    <col min="1551" max="1551" width="12" style="11" customWidth="1"/>
    <col min="1552" max="1553" width="9" style="11" customWidth="1"/>
    <col min="1554" max="1554" width="13.7109375" style="11" bestFit="1" customWidth="1"/>
    <col min="1555" max="1555" width="10.140625" style="11" bestFit="1" customWidth="1"/>
    <col min="1556" max="1791" width="9.140625" style="11"/>
    <col min="1792" max="1792" width="18.28515625" style="11" customWidth="1"/>
    <col min="1793" max="1793" width="35.85546875" style="11" customWidth="1"/>
    <col min="1794" max="1794" width="10.85546875" style="11" customWidth="1"/>
    <col min="1795" max="1796" width="9" style="11" customWidth="1"/>
    <col min="1797" max="1797" width="20" style="11" bestFit="1" customWidth="1"/>
    <col min="1798" max="1801" width="9" style="11" customWidth="1"/>
    <col min="1802" max="1802" width="12.5703125" style="11" customWidth="1"/>
    <col min="1803" max="1803" width="16.28515625" style="11" bestFit="1" customWidth="1"/>
    <col min="1804" max="1806" width="9" style="11" customWidth="1"/>
    <col min="1807" max="1807" width="12" style="11" customWidth="1"/>
    <col min="1808" max="1809" width="9" style="11" customWidth="1"/>
    <col min="1810" max="1810" width="13.7109375" style="11" bestFit="1" customWidth="1"/>
    <col min="1811" max="1811" width="10.140625" style="11" bestFit="1" customWidth="1"/>
    <col min="1812" max="2047" width="9.140625" style="11"/>
    <col min="2048" max="2048" width="18.28515625" style="11" customWidth="1"/>
    <col min="2049" max="2049" width="35.85546875" style="11" customWidth="1"/>
    <col min="2050" max="2050" width="10.85546875" style="11" customWidth="1"/>
    <col min="2051" max="2052" width="9" style="11" customWidth="1"/>
    <col min="2053" max="2053" width="20" style="11" bestFit="1" customWidth="1"/>
    <col min="2054" max="2057" width="9" style="11" customWidth="1"/>
    <col min="2058" max="2058" width="12.5703125" style="11" customWidth="1"/>
    <col min="2059" max="2059" width="16.28515625" style="11" bestFit="1" customWidth="1"/>
    <col min="2060" max="2062" width="9" style="11" customWidth="1"/>
    <col min="2063" max="2063" width="12" style="11" customWidth="1"/>
    <col min="2064" max="2065" width="9" style="11" customWidth="1"/>
    <col min="2066" max="2066" width="13.7109375" style="11" bestFit="1" customWidth="1"/>
    <col min="2067" max="2067" width="10.140625" style="11" bestFit="1" customWidth="1"/>
    <col min="2068" max="2303" width="9.140625" style="11"/>
    <col min="2304" max="2304" width="18.28515625" style="11" customWidth="1"/>
    <col min="2305" max="2305" width="35.85546875" style="11" customWidth="1"/>
    <col min="2306" max="2306" width="10.85546875" style="11" customWidth="1"/>
    <col min="2307" max="2308" width="9" style="11" customWidth="1"/>
    <col min="2309" max="2309" width="20" style="11" bestFit="1" customWidth="1"/>
    <col min="2310" max="2313" width="9" style="11" customWidth="1"/>
    <col min="2314" max="2314" width="12.5703125" style="11" customWidth="1"/>
    <col min="2315" max="2315" width="16.28515625" style="11" bestFit="1" customWidth="1"/>
    <col min="2316" max="2318" width="9" style="11" customWidth="1"/>
    <col min="2319" max="2319" width="12" style="11" customWidth="1"/>
    <col min="2320" max="2321" width="9" style="11" customWidth="1"/>
    <col min="2322" max="2322" width="13.7109375" style="11" bestFit="1" customWidth="1"/>
    <col min="2323" max="2323" width="10.140625" style="11" bestFit="1" customWidth="1"/>
    <col min="2324" max="2559" width="9.140625" style="11"/>
    <col min="2560" max="2560" width="18.28515625" style="11" customWidth="1"/>
    <col min="2561" max="2561" width="35.85546875" style="11" customWidth="1"/>
    <col min="2562" max="2562" width="10.85546875" style="11" customWidth="1"/>
    <col min="2563" max="2564" width="9" style="11" customWidth="1"/>
    <col min="2565" max="2565" width="20" style="11" bestFit="1" customWidth="1"/>
    <col min="2566" max="2569" width="9" style="11" customWidth="1"/>
    <col min="2570" max="2570" width="12.5703125" style="11" customWidth="1"/>
    <col min="2571" max="2571" width="16.28515625" style="11" bestFit="1" customWidth="1"/>
    <col min="2572" max="2574" width="9" style="11" customWidth="1"/>
    <col min="2575" max="2575" width="12" style="11" customWidth="1"/>
    <col min="2576" max="2577" width="9" style="11" customWidth="1"/>
    <col min="2578" max="2578" width="13.7109375" style="11" bestFit="1" customWidth="1"/>
    <col min="2579" max="2579" width="10.140625" style="11" bestFit="1" customWidth="1"/>
    <col min="2580" max="2815" width="9.140625" style="11"/>
    <col min="2816" max="2816" width="18.28515625" style="11" customWidth="1"/>
    <col min="2817" max="2817" width="35.85546875" style="11" customWidth="1"/>
    <col min="2818" max="2818" width="10.85546875" style="11" customWidth="1"/>
    <col min="2819" max="2820" width="9" style="11" customWidth="1"/>
    <col min="2821" max="2821" width="20" style="11" bestFit="1" customWidth="1"/>
    <col min="2822" max="2825" width="9" style="11" customWidth="1"/>
    <col min="2826" max="2826" width="12.5703125" style="11" customWidth="1"/>
    <col min="2827" max="2827" width="16.28515625" style="11" bestFit="1" customWidth="1"/>
    <col min="2828" max="2830" width="9" style="11" customWidth="1"/>
    <col min="2831" max="2831" width="12" style="11" customWidth="1"/>
    <col min="2832" max="2833" width="9" style="11" customWidth="1"/>
    <col min="2834" max="2834" width="13.7109375" style="11" bestFit="1" customWidth="1"/>
    <col min="2835" max="2835" width="10.140625" style="11" bestFit="1" customWidth="1"/>
    <col min="2836" max="3071" width="9.140625" style="11"/>
    <col min="3072" max="3072" width="18.28515625" style="11" customWidth="1"/>
    <col min="3073" max="3073" width="35.85546875" style="11" customWidth="1"/>
    <col min="3074" max="3074" width="10.85546875" style="11" customWidth="1"/>
    <col min="3075" max="3076" width="9" style="11" customWidth="1"/>
    <col min="3077" max="3077" width="20" style="11" bestFit="1" customWidth="1"/>
    <col min="3078" max="3081" width="9" style="11" customWidth="1"/>
    <col min="3082" max="3082" width="12.5703125" style="11" customWidth="1"/>
    <col min="3083" max="3083" width="16.28515625" style="11" bestFit="1" customWidth="1"/>
    <col min="3084" max="3086" width="9" style="11" customWidth="1"/>
    <col min="3087" max="3087" width="12" style="11" customWidth="1"/>
    <col min="3088" max="3089" width="9" style="11" customWidth="1"/>
    <col min="3090" max="3090" width="13.7109375" style="11" bestFit="1" customWidth="1"/>
    <col min="3091" max="3091" width="10.140625" style="11" bestFit="1" customWidth="1"/>
    <col min="3092" max="3327" width="9.140625" style="11"/>
    <col min="3328" max="3328" width="18.28515625" style="11" customWidth="1"/>
    <col min="3329" max="3329" width="35.85546875" style="11" customWidth="1"/>
    <col min="3330" max="3330" width="10.85546875" style="11" customWidth="1"/>
    <col min="3331" max="3332" width="9" style="11" customWidth="1"/>
    <col min="3333" max="3333" width="20" style="11" bestFit="1" customWidth="1"/>
    <col min="3334" max="3337" width="9" style="11" customWidth="1"/>
    <col min="3338" max="3338" width="12.5703125" style="11" customWidth="1"/>
    <col min="3339" max="3339" width="16.28515625" style="11" bestFit="1" customWidth="1"/>
    <col min="3340" max="3342" width="9" style="11" customWidth="1"/>
    <col min="3343" max="3343" width="12" style="11" customWidth="1"/>
    <col min="3344" max="3345" width="9" style="11" customWidth="1"/>
    <col min="3346" max="3346" width="13.7109375" style="11" bestFit="1" customWidth="1"/>
    <col min="3347" max="3347" width="10.140625" style="11" bestFit="1" customWidth="1"/>
    <col min="3348" max="3583" width="9.140625" style="11"/>
    <col min="3584" max="3584" width="18.28515625" style="11" customWidth="1"/>
    <col min="3585" max="3585" width="35.85546875" style="11" customWidth="1"/>
    <col min="3586" max="3586" width="10.85546875" style="11" customWidth="1"/>
    <col min="3587" max="3588" width="9" style="11" customWidth="1"/>
    <col min="3589" max="3589" width="20" style="11" bestFit="1" customWidth="1"/>
    <col min="3590" max="3593" width="9" style="11" customWidth="1"/>
    <col min="3594" max="3594" width="12.5703125" style="11" customWidth="1"/>
    <col min="3595" max="3595" width="16.28515625" style="11" bestFit="1" customWidth="1"/>
    <col min="3596" max="3598" width="9" style="11" customWidth="1"/>
    <col min="3599" max="3599" width="12" style="11" customWidth="1"/>
    <col min="3600" max="3601" width="9" style="11" customWidth="1"/>
    <col min="3602" max="3602" width="13.7109375" style="11" bestFit="1" customWidth="1"/>
    <col min="3603" max="3603" width="10.140625" style="11" bestFit="1" customWidth="1"/>
    <col min="3604" max="3839" width="9.140625" style="11"/>
    <col min="3840" max="3840" width="18.28515625" style="11" customWidth="1"/>
    <col min="3841" max="3841" width="35.85546875" style="11" customWidth="1"/>
    <col min="3842" max="3842" width="10.85546875" style="11" customWidth="1"/>
    <col min="3843" max="3844" width="9" style="11" customWidth="1"/>
    <col min="3845" max="3845" width="20" style="11" bestFit="1" customWidth="1"/>
    <col min="3846" max="3849" width="9" style="11" customWidth="1"/>
    <col min="3850" max="3850" width="12.5703125" style="11" customWidth="1"/>
    <col min="3851" max="3851" width="16.28515625" style="11" bestFit="1" customWidth="1"/>
    <col min="3852" max="3854" width="9" style="11" customWidth="1"/>
    <col min="3855" max="3855" width="12" style="11" customWidth="1"/>
    <col min="3856" max="3857" width="9" style="11" customWidth="1"/>
    <col min="3858" max="3858" width="13.7109375" style="11" bestFit="1" customWidth="1"/>
    <col min="3859" max="3859" width="10.140625" style="11" bestFit="1" customWidth="1"/>
    <col min="3860" max="4095" width="9.140625" style="11"/>
    <col min="4096" max="4096" width="18.28515625" style="11" customWidth="1"/>
    <col min="4097" max="4097" width="35.85546875" style="11" customWidth="1"/>
    <col min="4098" max="4098" width="10.85546875" style="11" customWidth="1"/>
    <col min="4099" max="4100" width="9" style="11" customWidth="1"/>
    <col min="4101" max="4101" width="20" style="11" bestFit="1" customWidth="1"/>
    <col min="4102" max="4105" width="9" style="11" customWidth="1"/>
    <col min="4106" max="4106" width="12.5703125" style="11" customWidth="1"/>
    <col min="4107" max="4107" width="16.28515625" style="11" bestFit="1" customWidth="1"/>
    <col min="4108" max="4110" width="9" style="11" customWidth="1"/>
    <col min="4111" max="4111" width="12" style="11" customWidth="1"/>
    <col min="4112" max="4113" width="9" style="11" customWidth="1"/>
    <col min="4114" max="4114" width="13.7109375" style="11" bestFit="1" customWidth="1"/>
    <col min="4115" max="4115" width="10.140625" style="11" bestFit="1" customWidth="1"/>
    <col min="4116" max="4351" width="9.140625" style="11"/>
    <col min="4352" max="4352" width="18.28515625" style="11" customWidth="1"/>
    <col min="4353" max="4353" width="35.85546875" style="11" customWidth="1"/>
    <col min="4354" max="4354" width="10.85546875" style="11" customWidth="1"/>
    <col min="4355" max="4356" width="9" style="11" customWidth="1"/>
    <col min="4357" max="4357" width="20" style="11" bestFit="1" customWidth="1"/>
    <col min="4358" max="4361" width="9" style="11" customWidth="1"/>
    <col min="4362" max="4362" width="12.5703125" style="11" customWidth="1"/>
    <col min="4363" max="4363" width="16.28515625" style="11" bestFit="1" customWidth="1"/>
    <col min="4364" max="4366" width="9" style="11" customWidth="1"/>
    <col min="4367" max="4367" width="12" style="11" customWidth="1"/>
    <col min="4368" max="4369" width="9" style="11" customWidth="1"/>
    <col min="4370" max="4370" width="13.7109375" style="11" bestFit="1" customWidth="1"/>
    <col min="4371" max="4371" width="10.140625" style="11" bestFit="1" customWidth="1"/>
    <col min="4372" max="4607" width="9.140625" style="11"/>
    <col min="4608" max="4608" width="18.28515625" style="11" customWidth="1"/>
    <col min="4609" max="4609" width="35.85546875" style="11" customWidth="1"/>
    <col min="4610" max="4610" width="10.85546875" style="11" customWidth="1"/>
    <col min="4611" max="4612" width="9" style="11" customWidth="1"/>
    <col min="4613" max="4613" width="20" style="11" bestFit="1" customWidth="1"/>
    <col min="4614" max="4617" width="9" style="11" customWidth="1"/>
    <col min="4618" max="4618" width="12.5703125" style="11" customWidth="1"/>
    <col min="4619" max="4619" width="16.28515625" style="11" bestFit="1" customWidth="1"/>
    <col min="4620" max="4622" width="9" style="11" customWidth="1"/>
    <col min="4623" max="4623" width="12" style="11" customWidth="1"/>
    <col min="4624" max="4625" width="9" style="11" customWidth="1"/>
    <col min="4626" max="4626" width="13.7109375" style="11" bestFit="1" customWidth="1"/>
    <col min="4627" max="4627" width="10.140625" style="11" bestFit="1" customWidth="1"/>
    <col min="4628" max="4863" width="9.140625" style="11"/>
    <col min="4864" max="4864" width="18.28515625" style="11" customWidth="1"/>
    <col min="4865" max="4865" width="35.85546875" style="11" customWidth="1"/>
    <col min="4866" max="4866" width="10.85546875" style="11" customWidth="1"/>
    <col min="4867" max="4868" width="9" style="11" customWidth="1"/>
    <col min="4869" max="4869" width="20" style="11" bestFit="1" customWidth="1"/>
    <col min="4870" max="4873" width="9" style="11" customWidth="1"/>
    <col min="4874" max="4874" width="12.5703125" style="11" customWidth="1"/>
    <col min="4875" max="4875" width="16.28515625" style="11" bestFit="1" customWidth="1"/>
    <col min="4876" max="4878" width="9" style="11" customWidth="1"/>
    <col min="4879" max="4879" width="12" style="11" customWidth="1"/>
    <col min="4880" max="4881" width="9" style="11" customWidth="1"/>
    <col min="4882" max="4882" width="13.7109375" style="11" bestFit="1" customWidth="1"/>
    <col min="4883" max="4883" width="10.140625" style="11" bestFit="1" customWidth="1"/>
    <col min="4884" max="5119" width="9.140625" style="11"/>
    <col min="5120" max="5120" width="18.28515625" style="11" customWidth="1"/>
    <col min="5121" max="5121" width="35.85546875" style="11" customWidth="1"/>
    <col min="5122" max="5122" width="10.85546875" style="11" customWidth="1"/>
    <col min="5123" max="5124" width="9" style="11" customWidth="1"/>
    <col min="5125" max="5125" width="20" style="11" bestFit="1" customWidth="1"/>
    <col min="5126" max="5129" width="9" style="11" customWidth="1"/>
    <col min="5130" max="5130" width="12.5703125" style="11" customWidth="1"/>
    <col min="5131" max="5131" width="16.28515625" style="11" bestFit="1" customWidth="1"/>
    <col min="5132" max="5134" width="9" style="11" customWidth="1"/>
    <col min="5135" max="5135" width="12" style="11" customWidth="1"/>
    <col min="5136" max="5137" width="9" style="11" customWidth="1"/>
    <col min="5138" max="5138" width="13.7109375" style="11" bestFit="1" customWidth="1"/>
    <col min="5139" max="5139" width="10.140625" style="11" bestFit="1" customWidth="1"/>
    <col min="5140" max="5375" width="9.140625" style="11"/>
    <col min="5376" max="5376" width="18.28515625" style="11" customWidth="1"/>
    <col min="5377" max="5377" width="35.85546875" style="11" customWidth="1"/>
    <col min="5378" max="5378" width="10.85546875" style="11" customWidth="1"/>
    <col min="5379" max="5380" width="9" style="11" customWidth="1"/>
    <col min="5381" max="5381" width="20" style="11" bestFit="1" customWidth="1"/>
    <col min="5382" max="5385" width="9" style="11" customWidth="1"/>
    <col min="5386" max="5386" width="12.5703125" style="11" customWidth="1"/>
    <col min="5387" max="5387" width="16.28515625" style="11" bestFit="1" customWidth="1"/>
    <col min="5388" max="5390" width="9" style="11" customWidth="1"/>
    <col min="5391" max="5391" width="12" style="11" customWidth="1"/>
    <col min="5392" max="5393" width="9" style="11" customWidth="1"/>
    <col min="5394" max="5394" width="13.7109375" style="11" bestFit="1" customWidth="1"/>
    <col min="5395" max="5395" width="10.140625" style="11" bestFit="1" customWidth="1"/>
    <col min="5396" max="5631" width="9.140625" style="11"/>
    <col min="5632" max="5632" width="18.28515625" style="11" customWidth="1"/>
    <col min="5633" max="5633" width="35.85546875" style="11" customWidth="1"/>
    <col min="5634" max="5634" width="10.85546875" style="11" customWidth="1"/>
    <col min="5635" max="5636" width="9" style="11" customWidth="1"/>
    <col min="5637" max="5637" width="20" style="11" bestFit="1" customWidth="1"/>
    <col min="5638" max="5641" width="9" style="11" customWidth="1"/>
    <col min="5642" max="5642" width="12.5703125" style="11" customWidth="1"/>
    <col min="5643" max="5643" width="16.28515625" style="11" bestFit="1" customWidth="1"/>
    <col min="5644" max="5646" width="9" style="11" customWidth="1"/>
    <col min="5647" max="5647" width="12" style="11" customWidth="1"/>
    <col min="5648" max="5649" width="9" style="11" customWidth="1"/>
    <col min="5650" max="5650" width="13.7109375" style="11" bestFit="1" customWidth="1"/>
    <col min="5651" max="5651" width="10.140625" style="11" bestFit="1" customWidth="1"/>
    <col min="5652" max="5887" width="9.140625" style="11"/>
    <col min="5888" max="5888" width="18.28515625" style="11" customWidth="1"/>
    <col min="5889" max="5889" width="35.85546875" style="11" customWidth="1"/>
    <col min="5890" max="5890" width="10.85546875" style="11" customWidth="1"/>
    <col min="5891" max="5892" width="9" style="11" customWidth="1"/>
    <col min="5893" max="5893" width="20" style="11" bestFit="1" customWidth="1"/>
    <col min="5894" max="5897" width="9" style="11" customWidth="1"/>
    <col min="5898" max="5898" width="12.5703125" style="11" customWidth="1"/>
    <col min="5899" max="5899" width="16.28515625" style="11" bestFit="1" customWidth="1"/>
    <col min="5900" max="5902" width="9" style="11" customWidth="1"/>
    <col min="5903" max="5903" width="12" style="11" customWidth="1"/>
    <col min="5904" max="5905" width="9" style="11" customWidth="1"/>
    <col min="5906" max="5906" width="13.7109375" style="11" bestFit="1" customWidth="1"/>
    <col min="5907" max="5907" width="10.140625" style="11" bestFit="1" customWidth="1"/>
    <col min="5908" max="6143" width="9.140625" style="11"/>
    <col min="6144" max="6144" width="18.28515625" style="11" customWidth="1"/>
    <col min="6145" max="6145" width="35.85546875" style="11" customWidth="1"/>
    <col min="6146" max="6146" width="10.85546875" style="11" customWidth="1"/>
    <col min="6147" max="6148" width="9" style="11" customWidth="1"/>
    <col min="6149" max="6149" width="20" style="11" bestFit="1" customWidth="1"/>
    <col min="6150" max="6153" width="9" style="11" customWidth="1"/>
    <col min="6154" max="6154" width="12.5703125" style="11" customWidth="1"/>
    <col min="6155" max="6155" width="16.28515625" style="11" bestFit="1" customWidth="1"/>
    <col min="6156" max="6158" width="9" style="11" customWidth="1"/>
    <col min="6159" max="6159" width="12" style="11" customWidth="1"/>
    <col min="6160" max="6161" width="9" style="11" customWidth="1"/>
    <col min="6162" max="6162" width="13.7109375" style="11" bestFit="1" customWidth="1"/>
    <col min="6163" max="6163" width="10.140625" style="11" bestFit="1" customWidth="1"/>
    <col min="6164" max="6399" width="9.140625" style="11"/>
    <col min="6400" max="6400" width="18.28515625" style="11" customWidth="1"/>
    <col min="6401" max="6401" width="35.85546875" style="11" customWidth="1"/>
    <col min="6402" max="6402" width="10.85546875" style="11" customWidth="1"/>
    <col min="6403" max="6404" width="9" style="11" customWidth="1"/>
    <col min="6405" max="6405" width="20" style="11" bestFit="1" customWidth="1"/>
    <col min="6406" max="6409" width="9" style="11" customWidth="1"/>
    <col min="6410" max="6410" width="12.5703125" style="11" customWidth="1"/>
    <col min="6411" max="6411" width="16.28515625" style="11" bestFit="1" customWidth="1"/>
    <col min="6412" max="6414" width="9" style="11" customWidth="1"/>
    <col min="6415" max="6415" width="12" style="11" customWidth="1"/>
    <col min="6416" max="6417" width="9" style="11" customWidth="1"/>
    <col min="6418" max="6418" width="13.7109375" style="11" bestFit="1" customWidth="1"/>
    <col min="6419" max="6419" width="10.140625" style="11" bestFit="1" customWidth="1"/>
    <col min="6420" max="6655" width="9.140625" style="11"/>
    <col min="6656" max="6656" width="18.28515625" style="11" customWidth="1"/>
    <col min="6657" max="6657" width="35.85546875" style="11" customWidth="1"/>
    <col min="6658" max="6658" width="10.85546875" style="11" customWidth="1"/>
    <col min="6659" max="6660" width="9" style="11" customWidth="1"/>
    <col min="6661" max="6661" width="20" style="11" bestFit="1" customWidth="1"/>
    <col min="6662" max="6665" width="9" style="11" customWidth="1"/>
    <col min="6666" max="6666" width="12.5703125" style="11" customWidth="1"/>
    <col min="6667" max="6667" width="16.28515625" style="11" bestFit="1" customWidth="1"/>
    <col min="6668" max="6670" width="9" style="11" customWidth="1"/>
    <col min="6671" max="6671" width="12" style="11" customWidth="1"/>
    <col min="6672" max="6673" width="9" style="11" customWidth="1"/>
    <col min="6674" max="6674" width="13.7109375" style="11" bestFit="1" customWidth="1"/>
    <col min="6675" max="6675" width="10.140625" style="11" bestFit="1" customWidth="1"/>
    <col min="6676" max="6911" width="9.140625" style="11"/>
    <col min="6912" max="6912" width="18.28515625" style="11" customWidth="1"/>
    <col min="6913" max="6913" width="35.85546875" style="11" customWidth="1"/>
    <col min="6914" max="6914" width="10.85546875" style="11" customWidth="1"/>
    <col min="6915" max="6916" width="9" style="11" customWidth="1"/>
    <col min="6917" max="6917" width="20" style="11" bestFit="1" customWidth="1"/>
    <col min="6918" max="6921" width="9" style="11" customWidth="1"/>
    <col min="6922" max="6922" width="12.5703125" style="11" customWidth="1"/>
    <col min="6923" max="6923" width="16.28515625" style="11" bestFit="1" customWidth="1"/>
    <col min="6924" max="6926" width="9" style="11" customWidth="1"/>
    <col min="6927" max="6927" width="12" style="11" customWidth="1"/>
    <col min="6928" max="6929" width="9" style="11" customWidth="1"/>
    <col min="6930" max="6930" width="13.7109375" style="11" bestFit="1" customWidth="1"/>
    <col min="6931" max="6931" width="10.140625" style="11" bestFit="1" customWidth="1"/>
    <col min="6932" max="7167" width="9.140625" style="11"/>
    <col min="7168" max="7168" width="18.28515625" style="11" customWidth="1"/>
    <col min="7169" max="7169" width="35.85546875" style="11" customWidth="1"/>
    <col min="7170" max="7170" width="10.85546875" style="11" customWidth="1"/>
    <col min="7171" max="7172" width="9" style="11" customWidth="1"/>
    <col min="7173" max="7173" width="20" style="11" bestFit="1" customWidth="1"/>
    <col min="7174" max="7177" width="9" style="11" customWidth="1"/>
    <col min="7178" max="7178" width="12.5703125" style="11" customWidth="1"/>
    <col min="7179" max="7179" width="16.28515625" style="11" bestFit="1" customWidth="1"/>
    <col min="7180" max="7182" width="9" style="11" customWidth="1"/>
    <col min="7183" max="7183" width="12" style="11" customWidth="1"/>
    <col min="7184" max="7185" width="9" style="11" customWidth="1"/>
    <col min="7186" max="7186" width="13.7109375" style="11" bestFit="1" customWidth="1"/>
    <col min="7187" max="7187" width="10.140625" style="11" bestFit="1" customWidth="1"/>
    <col min="7188" max="7423" width="9.140625" style="11"/>
    <col min="7424" max="7424" width="18.28515625" style="11" customWidth="1"/>
    <col min="7425" max="7425" width="35.85546875" style="11" customWidth="1"/>
    <col min="7426" max="7426" width="10.85546875" style="11" customWidth="1"/>
    <col min="7427" max="7428" width="9" style="11" customWidth="1"/>
    <col min="7429" max="7429" width="20" style="11" bestFit="1" customWidth="1"/>
    <col min="7430" max="7433" width="9" style="11" customWidth="1"/>
    <col min="7434" max="7434" width="12.5703125" style="11" customWidth="1"/>
    <col min="7435" max="7435" width="16.28515625" style="11" bestFit="1" customWidth="1"/>
    <col min="7436" max="7438" width="9" style="11" customWidth="1"/>
    <col min="7439" max="7439" width="12" style="11" customWidth="1"/>
    <col min="7440" max="7441" width="9" style="11" customWidth="1"/>
    <col min="7442" max="7442" width="13.7109375" style="11" bestFit="1" customWidth="1"/>
    <col min="7443" max="7443" width="10.140625" style="11" bestFit="1" customWidth="1"/>
    <col min="7444" max="7679" width="9.140625" style="11"/>
    <col min="7680" max="7680" width="18.28515625" style="11" customWidth="1"/>
    <col min="7681" max="7681" width="35.85546875" style="11" customWidth="1"/>
    <col min="7682" max="7682" width="10.85546875" style="11" customWidth="1"/>
    <col min="7683" max="7684" width="9" style="11" customWidth="1"/>
    <col min="7685" max="7685" width="20" style="11" bestFit="1" customWidth="1"/>
    <col min="7686" max="7689" width="9" style="11" customWidth="1"/>
    <col min="7690" max="7690" width="12.5703125" style="11" customWidth="1"/>
    <col min="7691" max="7691" width="16.28515625" style="11" bestFit="1" customWidth="1"/>
    <col min="7692" max="7694" width="9" style="11" customWidth="1"/>
    <col min="7695" max="7695" width="12" style="11" customWidth="1"/>
    <col min="7696" max="7697" width="9" style="11" customWidth="1"/>
    <col min="7698" max="7698" width="13.7109375" style="11" bestFit="1" customWidth="1"/>
    <col min="7699" max="7699" width="10.140625" style="11" bestFit="1" customWidth="1"/>
    <col min="7700" max="7935" width="9.140625" style="11"/>
    <col min="7936" max="7936" width="18.28515625" style="11" customWidth="1"/>
    <col min="7937" max="7937" width="35.85546875" style="11" customWidth="1"/>
    <col min="7938" max="7938" width="10.85546875" style="11" customWidth="1"/>
    <col min="7939" max="7940" width="9" style="11" customWidth="1"/>
    <col min="7941" max="7941" width="20" style="11" bestFit="1" customWidth="1"/>
    <col min="7942" max="7945" width="9" style="11" customWidth="1"/>
    <col min="7946" max="7946" width="12.5703125" style="11" customWidth="1"/>
    <col min="7947" max="7947" width="16.28515625" style="11" bestFit="1" customWidth="1"/>
    <col min="7948" max="7950" width="9" style="11" customWidth="1"/>
    <col min="7951" max="7951" width="12" style="11" customWidth="1"/>
    <col min="7952" max="7953" width="9" style="11" customWidth="1"/>
    <col min="7954" max="7954" width="13.7109375" style="11" bestFit="1" customWidth="1"/>
    <col min="7955" max="7955" width="10.140625" style="11" bestFit="1" customWidth="1"/>
    <col min="7956" max="8191" width="9.140625" style="11"/>
    <col min="8192" max="8192" width="18.28515625" style="11" customWidth="1"/>
    <col min="8193" max="8193" width="35.85546875" style="11" customWidth="1"/>
    <col min="8194" max="8194" width="10.85546875" style="11" customWidth="1"/>
    <col min="8195" max="8196" width="9" style="11" customWidth="1"/>
    <col min="8197" max="8197" width="20" style="11" bestFit="1" customWidth="1"/>
    <col min="8198" max="8201" width="9" style="11" customWidth="1"/>
    <col min="8202" max="8202" width="12.5703125" style="11" customWidth="1"/>
    <col min="8203" max="8203" width="16.28515625" style="11" bestFit="1" customWidth="1"/>
    <col min="8204" max="8206" width="9" style="11" customWidth="1"/>
    <col min="8207" max="8207" width="12" style="11" customWidth="1"/>
    <col min="8208" max="8209" width="9" style="11" customWidth="1"/>
    <col min="8210" max="8210" width="13.7109375" style="11" bestFit="1" customWidth="1"/>
    <col min="8211" max="8211" width="10.140625" style="11" bestFit="1" customWidth="1"/>
    <col min="8212" max="8447" width="9.140625" style="11"/>
    <col min="8448" max="8448" width="18.28515625" style="11" customWidth="1"/>
    <col min="8449" max="8449" width="35.85546875" style="11" customWidth="1"/>
    <col min="8450" max="8450" width="10.85546875" style="11" customWidth="1"/>
    <col min="8451" max="8452" width="9" style="11" customWidth="1"/>
    <col min="8453" max="8453" width="20" style="11" bestFit="1" customWidth="1"/>
    <col min="8454" max="8457" width="9" style="11" customWidth="1"/>
    <col min="8458" max="8458" width="12.5703125" style="11" customWidth="1"/>
    <col min="8459" max="8459" width="16.28515625" style="11" bestFit="1" customWidth="1"/>
    <col min="8460" max="8462" width="9" style="11" customWidth="1"/>
    <col min="8463" max="8463" width="12" style="11" customWidth="1"/>
    <col min="8464" max="8465" width="9" style="11" customWidth="1"/>
    <col min="8466" max="8466" width="13.7109375" style="11" bestFit="1" customWidth="1"/>
    <col min="8467" max="8467" width="10.140625" style="11" bestFit="1" customWidth="1"/>
    <col min="8468" max="8703" width="9.140625" style="11"/>
    <col min="8704" max="8704" width="18.28515625" style="11" customWidth="1"/>
    <col min="8705" max="8705" width="35.85546875" style="11" customWidth="1"/>
    <col min="8706" max="8706" width="10.85546875" style="11" customWidth="1"/>
    <col min="8707" max="8708" width="9" style="11" customWidth="1"/>
    <col min="8709" max="8709" width="20" style="11" bestFit="1" customWidth="1"/>
    <col min="8710" max="8713" width="9" style="11" customWidth="1"/>
    <col min="8714" max="8714" width="12.5703125" style="11" customWidth="1"/>
    <col min="8715" max="8715" width="16.28515625" style="11" bestFit="1" customWidth="1"/>
    <col min="8716" max="8718" width="9" style="11" customWidth="1"/>
    <col min="8719" max="8719" width="12" style="11" customWidth="1"/>
    <col min="8720" max="8721" width="9" style="11" customWidth="1"/>
    <col min="8722" max="8722" width="13.7109375" style="11" bestFit="1" customWidth="1"/>
    <col min="8723" max="8723" width="10.140625" style="11" bestFit="1" customWidth="1"/>
    <col min="8724" max="8959" width="9.140625" style="11"/>
    <col min="8960" max="8960" width="18.28515625" style="11" customWidth="1"/>
    <col min="8961" max="8961" width="35.85546875" style="11" customWidth="1"/>
    <col min="8962" max="8962" width="10.85546875" style="11" customWidth="1"/>
    <col min="8963" max="8964" width="9" style="11" customWidth="1"/>
    <col min="8965" max="8965" width="20" style="11" bestFit="1" customWidth="1"/>
    <col min="8966" max="8969" width="9" style="11" customWidth="1"/>
    <col min="8970" max="8970" width="12.5703125" style="11" customWidth="1"/>
    <col min="8971" max="8971" width="16.28515625" style="11" bestFit="1" customWidth="1"/>
    <col min="8972" max="8974" width="9" style="11" customWidth="1"/>
    <col min="8975" max="8975" width="12" style="11" customWidth="1"/>
    <col min="8976" max="8977" width="9" style="11" customWidth="1"/>
    <col min="8978" max="8978" width="13.7109375" style="11" bestFit="1" customWidth="1"/>
    <col min="8979" max="8979" width="10.140625" style="11" bestFit="1" customWidth="1"/>
    <col min="8980" max="9215" width="9.140625" style="11"/>
    <col min="9216" max="9216" width="18.28515625" style="11" customWidth="1"/>
    <col min="9217" max="9217" width="35.85546875" style="11" customWidth="1"/>
    <col min="9218" max="9218" width="10.85546875" style="11" customWidth="1"/>
    <col min="9219" max="9220" width="9" style="11" customWidth="1"/>
    <col min="9221" max="9221" width="20" style="11" bestFit="1" customWidth="1"/>
    <col min="9222" max="9225" width="9" style="11" customWidth="1"/>
    <col min="9226" max="9226" width="12.5703125" style="11" customWidth="1"/>
    <col min="9227" max="9227" width="16.28515625" style="11" bestFit="1" customWidth="1"/>
    <col min="9228" max="9230" width="9" style="11" customWidth="1"/>
    <col min="9231" max="9231" width="12" style="11" customWidth="1"/>
    <col min="9232" max="9233" width="9" style="11" customWidth="1"/>
    <col min="9234" max="9234" width="13.7109375" style="11" bestFit="1" customWidth="1"/>
    <col min="9235" max="9235" width="10.140625" style="11" bestFit="1" customWidth="1"/>
    <col min="9236" max="9471" width="9.140625" style="11"/>
    <col min="9472" max="9472" width="18.28515625" style="11" customWidth="1"/>
    <col min="9473" max="9473" width="35.85546875" style="11" customWidth="1"/>
    <col min="9474" max="9474" width="10.85546875" style="11" customWidth="1"/>
    <col min="9475" max="9476" width="9" style="11" customWidth="1"/>
    <col min="9477" max="9477" width="20" style="11" bestFit="1" customWidth="1"/>
    <col min="9478" max="9481" width="9" style="11" customWidth="1"/>
    <col min="9482" max="9482" width="12.5703125" style="11" customWidth="1"/>
    <col min="9483" max="9483" width="16.28515625" style="11" bestFit="1" customWidth="1"/>
    <col min="9484" max="9486" width="9" style="11" customWidth="1"/>
    <col min="9487" max="9487" width="12" style="11" customWidth="1"/>
    <col min="9488" max="9489" width="9" style="11" customWidth="1"/>
    <col min="9490" max="9490" width="13.7109375" style="11" bestFit="1" customWidth="1"/>
    <col min="9491" max="9491" width="10.140625" style="11" bestFit="1" customWidth="1"/>
    <col min="9492" max="9727" width="9.140625" style="11"/>
    <col min="9728" max="9728" width="18.28515625" style="11" customWidth="1"/>
    <col min="9729" max="9729" width="35.85546875" style="11" customWidth="1"/>
    <col min="9730" max="9730" width="10.85546875" style="11" customWidth="1"/>
    <col min="9731" max="9732" width="9" style="11" customWidth="1"/>
    <col min="9733" max="9733" width="20" style="11" bestFit="1" customWidth="1"/>
    <col min="9734" max="9737" width="9" style="11" customWidth="1"/>
    <col min="9738" max="9738" width="12.5703125" style="11" customWidth="1"/>
    <col min="9739" max="9739" width="16.28515625" style="11" bestFit="1" customWidth="1"/>
    <col min="9740" max="9742" width="9" style="11" customWidth="1"/>
    <col min="9743" max="9743" width="12" style="11" customWidth="1"/>
    <col min="9744" max="9745" width="9" style="11" customWidth="1"/>
    <col min="9746" max="9746" width="13.7109375" style="11" bestFit="1" customWidth="1"/>
    <col min="9747" max="9747" width="10.140625" style="11" bestFit="1" customWidth="1"/>
    <col min="9748" max="9983" width="9.140625" style="11"/>
    <col min="9984" max="9984" width="18.28515625" style="11" customWidth="1"/>
    <col min="9985" max="9985" width="35.85546875" style="11" customWidth="1"/>
    <col min="9986" max="9986" width="10.85546875" style="11" customWidth="1"/>
    <col min="9987" max="9988" width="9" style="11" customWidth="1"/>
    <col min="9989" max="9989" width="20" style="11" bestFit="1" customWidth="1"/>
    <col min="9990" max="9993" width="9" style="11" customWidth="1"/>
    <col min="9994" max="9994" width="12.5703125" style="11" customWidth="1"/>
    <col min="9995" max="9995" width="16.28515625" style="11" bestFit="1" customWidth="1"/>
    <col min="9996" max="9998" width="9" style="11" customWidth="1"/>
    <col min="9999" max="9999" width="12" style="11" customWidth="1"/>
    <col min="10000" max="10001" width="9" style="11" customWidth="1"/>
    <col min="10002" max="10002" width="13.7109375" style="11" bestFit="1" customWidth="1"/>
    <col min="10003" max="10003" width="10.140625" style="11" bestFit="1" customWidth="1"/>
    <col min="10004" max="10239" width="9.140625" style="11"/>
    <col min="10240" max="10240" width="18.28515625" style="11" customWidth="1"/>
    <col min="10241" max="10241" width="35.85546875" style="11" customWidth="1"/>
    <col min="10242" max="10242" width="10.85546875" style="11" customWidth="1"/>
    <col min="10243" max="10244" width="9" style="11" customWidth="1"/>
    <col min="10245" max="10245" width="20" style="11" bestFit="1" customWidth="1"/>
    <col min="10246" max="10249" width="9" style="11" customWidth="1"/>
    <col min="10250" max="10250" width="12.5703125" style="11" customWidth="1"/>
    <col min="10251" max="10251" width="16.28515625" style="11" bestFit="1" customWidth="1"/>
    <col min="10252" max="10254" width="9" style="11" customWidth="1"/>
    <col min="10255" max="10255" width="12" style="11" customWidth="1"/>
    <col min="10256" max="10257" width="9" style="11" customWidth="1"/>
    <col min="10258" max="10258" width="13.7109375" style="11" bestFit="1" customWidth="1"/>
    <col min="10259" max="10259" width="10.140625" style="11" bestFit="1" customWidth="1"/>
    <col min="10260" max="10495" width="9.140625" style="11"/>
    <col min="10496" max="10496" width="18.28515625" style="11" customWidth="1"/>
    <col min="10497" max="10497" width="35.85546875" style="11" customWidth="1"/>
    <col min="10498" max="10498" width="10.85546875" style="11" customWidth="1"/>
    <col min="10499" max="10500" width="9" style="11" customWidth="1"/>
    <col min="10501" max="10501" width="20" style="11" bestFit="1" customWidth="1"/>
    <col min="10502" max="10505" width="9" style="11" customWidth="1"/>
    <col min="10506" max="10506" width="12.5703125" style="11" customWidth="1"/>
    <col min="10507" max="10507" width="16.28515625" style="11" bestFit="1" customWidth="1"/>
    <col min="10508" max="10510" width="9" style="11" customWidth="1"/>
    <col min="10511" max="10511" width="12" style="11" customWidth="1"/>
    <col min="10512" max="10513" width="9" style="11" customWidth="1"/>
    <col min="10514" max="10514" width="13.7109375" style="11" bestFit="1" customWidth="1"/>
    <col min="10515" max="10515" width="10.140625" style="11" bestFit="1" customWidth="1"/>
    <col min="10516" max="10751" width="9.140625" style="11"/>
    <col min="10752" max="10752" width="18.28515625" style="11" customWidth="1"/>
    <col min="10753" max="10753" width="35.85546875" style="11" customWidth="1"/>
    <col min="10754" max="10754" width="10.85546875" style="11" customWidth="1"/>
    <col min="10755" max="10756" width="9" style="11" customWidth="1"/>
    <col min="10757" max="10757" width="20" style="11" bestFit="1" customWidth="1"/>
    <col min="10758" max="10761" width="9" style="11" customWidth="1"/>
    <col min="10762" max="10762" width="12.5703125" style="11" customWidth="1"/>
    <col min="10763" max="10763" width="16.28515625" style="11" bestFit="1" customWidth="1"/>
    <col min="10764" max="10766" width="9" style="11" customWidth="1"/>
    <col min="10767" max="10767" width="12" style="11" customWidth="1"/>
    <col min="10768" max="10769" width="9" style="11" customWidth="1"/>
    <col min="10770" max="10770" width="13.7109375" style="11" bestFit="1" customWidth="1"/>
    <col min="10771" max="10771" width="10.140625" style="11" bestFit="1" customWidth="1"/>
    <col min="10772" max="11007" width="9.140625" style="11"/>
    <col min="11008" max="11008" width="18.28515625" style="11" customWidth="1"/>
    <col min="11009" max="11009" width="35.85546875" style="11" customWidth="1"/>
    <col min="11010" max="11010" width="10.85546875" style="11" customWidth="1"/>
    <col min="11011" max="11012" width="9" style="11" customWidth="1"/>
    <col min="11013" max="11013" width="20" style="11" bestFit="1" customWidth="1"/>
    <col min="11014" max="11017" width="9" style="11" customWidth="1"/>
    <col min="11018" max="11018" width="12.5703125" style="11" customWidth="1"/>
    <col min="11019" max="11019" width="16.28515625" style="11" bestFit="1" customWidth="1"/>
    <col min="11020" max="11022" width="9" style="11" customWidth="1"/>
    <col min="11023" max="11023" width="12" style="11" customWidth="1"/>
    <col min="11024" max="11025" width="9" style="11" customWidth="1"/>
    <col min="11026" max="11026" width="13.7109375" style="11" bestFit="1" customWidth="1"/>
    <col min="11027" max="11027" width="10.140625" style="11" bestFit="1" customWidth="1"/>
    <col min="11028" max="11263" width="9.140625" style="11"/>
    <col min="11264" max="11264" width="18.28515625" style="11" customWidth="1"/>
    <col min="11265" max="11265" width="35.85546875" style="11" customWidth="1"/>
    <col min="11266" max="11266" width="10.85546875" style="11" customWidth="1"/>
    <col min="11267" max="11268" width="9" style="11" customWidth="1"/>
    <col min="11269" max="11269" width="20" style="11" bestFit="1" customWidth="1"/>
    <col min="11270" max="11273" width="9" style="11" customWidth="1"/>
    <col min="11274" max="11274" width="12.5703125" style="11" customWidth="1"/>
    <col min="11275" max="11275" width="16.28515625" style="11" bestFit="1" customWidth="1"/>
    <col min="11276" max="11278" width="9" style="11" customWidth="1"/>
    <col min="11279" max="11279" width="12" style="11" customWidth="1"/>
    <col min="11280" max="11281" width="9" style="11" customWidth="1"/>
    <col min="11282" max="11282" width="13.7109375" style="11" bestFit="1" customWidth="1"/>
    <col min="11283" max="11283" width="10.140625" style="11" bestFit="1" customWidth="1"/>
    <col min="11284" max="11519" width="9.140625" style="11"/>
    <col min="11520" max="11520" width="18.28515625" style="11" customWidth="1"/>
    <col min="11521" max="11521" width="35.85546875" style="11" customWidth="1"/>
    <col min="11522" max="11522" width="10.85546875" style="11" customWidth="1"/>
    <col min="11523" max="11524" width="9" style="11" customWidth="1"/>
    <col min="11525" max="11525" width="20" style="11" bestFit="1" customWidth="1"/>
    <col min="11526" max="11529" width="9" style="11" customWidth="1"/>
    <col min="11530" max="11530" width="12.5703125" style="11" customWidth="1"/>
    <col min="11531" max="11531" width="16.28515625" style="11" bestFit="1" customWidth="1"/>
    <col min="11532" max="11534" width="9" style="11" customWidth="1"/>
    <col min="11535" max="11535" width="12" style="11" customWidth="1"/>
    <col min="11536" max="11537" width="9" style="11" customWidth="1"/>
    <col min="11538" max="11538" width="13.7109375" style="11" bestFit="1" customWidth="1"/>
    <col min="11539" max="11539" width="10.140625" style="11" bestFit="1" customWidth="1"/>
    <col min="11540" max="11775" width="9.140625" style="11"/>
    <col min="11776" max="11776" width="18.28515625" style="11" customWidth="1"/>
    <col min="11777" max="11777" width="35.85546875" style="11" customWidth="1"/>
    <col min="11778" max="11778" width="10.85546875" style="11" customWidth="1"/>
    <col min="11779" max="11780" width="9" style="11" customWidth="1"/>
    <col min="11781" max="11781" width="20" style="11" bestFit="1" customWidth="1"/>
    <col min="11782" max="11785" width="9" style="11" customWidth="1"/>
    <col min="11786" max="11786" width="12.5703125" style="11" customWidth="1"/>
    <col min="11787" max="11787" width="16.28515625" style="11" bestFit="1" customWidth="1"/>
    <col min="11788" max="11790" width="9" style="11" customWidth="1"/>
    <col min="11791" max="11791" width="12" style="11" customWidth="1"/>
    <col min="11792" max="11793" width="9" style="11" customWidth="1"/>
    <col min="11794" max="11794" width="13.7109375" style="11" bestFit="1" customWidth="1"/>
    <col min="11795" max="11795" width="10.140625" style="11" bestFit="1" customWidth="1"/>
    <col min="11796" max="12031" width="9.140625" style="11"/>
    <col min="12032" max="12032" width="18.28515625" style="11" customWidth="1"/>
    <col min="12033" max="12033" width="35.85546875" style="11" customWidth="1"/>
    <col min="12034" max="12034" width="10.85546875" style="11" customWidth="1"/>
    <col min="12035" max="12036" width="9" style="11" customWidth="1"/>
    <col min="12037" max="12037" width="20" style="11" bestFit="1" customWidth="1"/>
    <col min="12038" max="12041" width="9" style="11" customWidth="1"/>
    <col min="12042" max="12042" width="12.5703125" style="11" customWidth="1"/>
    <col min="12043" max="12043" width="16.28515625" style="11" bestFit="1" customWidth="1"/>
    <col min="12044" max="12046" width="9" style="11" customWidth="1"/>
    <col min="12047" max="12047" width="12" style="11" customWidth="1"/>
    <col min="12048" max="12049" width="9" style="11" customWidth="1"/>
    <col min="12050" max="12050" width="13.7109375" style="11" bestFit="1" customWidth="1"/>
    <col min="12051" max="12051" width="10.140625" style="11" bestFit="1" customWidth="1"/>
    <col min="12052" max="12287" width="9.140625" style="11"/>
    <col min="12288" max="12288" width="18.28515625" style="11" customWidth="1"/>
    <col min="12289" max="12289" width="35.85546875" style="11" customWidth="1"/>
    <col min="12290" max="12290" width="10.85546875" style="11" customWidth="1"/>
    <col min="12291" max="12292" width="9" style="11" customWidth="1"/>
    <col min="12293" max="12293" width="20" style="11" bestFit="1" customWidth="1"/>
    <col min="12294" max="12297" width="9" style="11" customWidth="1"/>
    <col min="12298" max="12298" width="12.5703125" style="11" customWidth="1"/>
    <col min="12299" max="12299" width="16.28515625" style="11" bestFit="1" customWidth="1"/>
    <col min="12300" max="12302" width="9" style="11" customWidth="1"/>
    <col min="12303" max="12303" width="12" style="11" customWidth="1"/>
    <col min="12304" max="12305" width="9" style="11" customWidth="1"/>
    <col min="12306" max="12306" width="13.7109375" style="11" bestFit="1" customWidth="1"/>
    <col min="12307" max="12307" width="10.140625" style="11" bestFit="1" customWidth="1"/>
    <col min="12308" max="12543" width="9.140625" style="11"/>
    <col min="12544" max="12544" width="18.28515625" style="11" customWidth="1"/>
    <col min="12545" max="12545" width="35.85546875" style="11" customWidth="1"/>
    <col min="12546" max="12546" width="10.85546875" style="11" customWidth="1"/>
    <col min="12547" max="12548" width="9" style="11" customWidth="1"/>
    <col min="12549" max="12549" width="20" style="11" bestFit="1" customWidth="1"/>
    <col min="12550" max="12553" width="9" style="11" customWidth="1"/>
    <col min="12554" max="12554" width="12.5703125" style="11" customWidth="1"/>
    <col min="12555" max="12555" width="16.28515625" style="11" bestFit="1" customWidth="1"/>
    <col min="12556" max="12558" width="9" style="11" customWidth="1"/>
    <col min="12559" max="12559" width="12" style="11" customWidth="1"/>
    <col min="12560" max="12561" width="9" style="11" customWidth="1"/>
    <col min="12562" max="12562" width="13.7109375" style="11" bestFit="1" customWidth="1"/>
    <col min="12563" max="12563" width="10.140625" style="11" bestFit="1" customWidth="1"/>
    <col min="12564" max="12799" width="9.140625" style="11"/>
    <col min="12800" max="12800" width="18.28515625" style="11" customWidth="1"/>
    <col min="12801" max="12801" width="35.85546875" style="11" customWidth="1"/>
    <col min="12802" max="12802" width="10.85546875" style="11" customWidth="1"/>
    <col min="12803" max="12804" width="9" style="11" customWidth="1"/>
    <col min="12805" max="12805" width="20" style="11" bestFit="1" customWidth="1"/>
    <col min="12806" max="12809" width="9" style="11" customWidth="1"/>
    <col min="12810" max="12810" width="12.5703125" style="11" customWidth="1"/>
    <col min="12811" max="12811" width="16.28515625" style="11" bestFit="1" customWidth="1"/>
    <col min="12812" max="12814" width="9" style="11" customWidth="1"/>
    <col min="12815" max="12815" width="12" style="11" customWidth="1"/>
    <col min="12816" max="12817" width="9" style="11" customWidth="1"/>
    <col min="12818" max="12818" width="13.7109375" style="11" bestFit="1" customWidth="1"/>
    <col min="12819" max="12819" width="10.140625" style="11" bestFit="1" customWidth="1"/>
    <col min="12820" max="13055" width="9.140625" style="11"/>
    <col min="13056" max="13056" width="18.28515625" style="11" customWidth="1"/>
    <col min="13057" max="13057" width="35.85546875" style="11" customWidth="1"/>
    <col min="13058" max="13058" width="10.85546875" style="11" customWidth="1"/>
    <col min="13059" max="13060" width="9" style="11" customWidth="1"/>
    <col min="13061" max="13061" width="20" style="11" bestFit="1" customWidth="1"/>
    <col min="13062" max="13065" width="9" style="11" customWidth="1"/>
    <col min="13066" max="13066" width="12.5703125" style="11" customWidth="1"/>
    <col min="13067" max="13067" width="16.28515625" style="11" bestFit="1" customWidth="1"/>
    <col min="13068" max="13070" width="9" style="11" customWidth="1"/>
    <col min="13071" max="13071" width="12" style="11" customWidth="1"/>
    <col min="13072" max="13073" width="9" style="11" customWidth="1"/>
    <col min="13074" max="13074" width="13.7109375" style="11" bestFit="1" customWidth="1"/>
    <col min="13075" max="13075" width="10.140625" style="11" bestFit="1" customWidth="1"/>
    <col min="13076" max="13311" width="9.140625" style="11"/>
    <col min="13312" max="13312" width="18.28515625" style="11" customWidth="1"/>
    <col min="13313" max="13313" width="35.85546875" style="11" customWidth="1"/>
    <col min="13314" max="13314" width="10.85546875" style="11" customWidth="1"/>
    <col min="13315" max="13316" width="9" style="11" customWidth="1"/>
    <col min="13317" max="13317" width="20" style="11" bestFit="1" customWidth="1"/>
    <col min="13318" max="13321" width="9" style="11" customWidth="1"/>
    <col min="13322" max="13322" width="12.5703125" style="11" customWidth="1"/>
    <col min="13323" max="13323" width="16.28515625" style="11" bestFit="1" customWidth="1"/>
    <col min="13324" max="13326" width="9" style="11" customWidth="1"/>
    <col min="13327" max="13327" width="12" style="11" customWidth="1"/>
    <col min="13328" max="13329" width="9" style="11" customWidth="1"/>
    <col min="13330" max="13330" width="13.7109375" style="11" bestFit="1" customWidth="1"/>
    <col min="13331" max="13331" width="10.140625" style="11" bestFit="1" customWidth="1"/>
    <col min="13332" max="13567" width="9.140625" style="11"/>
    <col min="13568" max="13568" width="18.28515625" style="11" customWidth="1"/>
    <col min="13569" max="13569" width="35.85546875" style="11" customWidth="1"/>
    <col min="13570" max="13570" width="10.85546875" style="11" customWidth="1"/>
    <col min="13571" max="13572" width="9" style="11" customWidth="1"/>
    <col min="13573" max="13573" width="20" style="11" bestFit="1" customWidth="1"/>
    <col min="13574" max="13577" width="9" style="11" customWidth="1"/>
    <col min="13578" max="13578" width="12.5703125" style="11" customWidth="1"/>
    <col min="13579" max="13579" width="16.28515625" style="11" bestFit="1" customWidth="1"/>
    <col min="13580" max="13582" width="9" style="11" customWidth="1"/>
    <col min="13583" max="13583" width="12" style="11" customWidth="1"/>
    <col min="13584" max="13585" width="9" style="11" customWidth="1"/>
    <col min="13586" max="13586" width="13.7109375" style="11" bestFit="1" customWidth="1"/>
    <col min="13587" max="13587" width="10.140625" style="11" bestFit="1" customWidth="1"/>
    <col min="13588" max="13823" width="9.140625" style="11"/>
    <col min="13824" max="13824" width="18.28515625" style="11" customWidth="1"/>
    <col min="13825" max="13825" width="35.85546875" style="11" customWidth="1"/>
    <col min="13826" max="13826" width="10.85546875" style="11" customWidth="1"/>
    <col min="13827" max="13828" width="9" style="11" customWidth="1"/>
    <col min="13829" max="13829" width="20" style="11" bestFit="1" customWidth="1"/>
    <col min="13830" max="13833" width="9" style="11" customWidth="1"/>
    <col min="13834" max="13834" width="12.5703125" style="11" customWidth="1"/>
    <col min="13835" max="13835" width="16.28515625" style="11" bestFit="1" customWidth="1"/>
    <col min="13836" max="13838" width="9" style="11" customWidth="1"/>
    <col min="13839" max="13839" width="12" style="11" customWidth="1"/>
    <col min="13840" max="13841" width="9" style="11" customWidth="1"/>
    <col min="13842" max="13842" width="13.7109375" style="11" bestFit="1" customWidth="1"/>
    <col min="13843" max="13843" width="10.140625" style="11" bestFit="1" customWidth="1"/>
    <col min="13844" max="14079" width="9.140625" style="11"/>
    <col min="14080" max="14080" width="18.28515625" style="11" customWidth="1"/>
    <col min="14081" max="14081" width="35.85546875" style="11" customWidth="1"/>
    <col min="14082" max="14082" width="10.85546875" style="11" customWidth="1"/>
    <col min="14083" max="14084" width="9" style="11" customWidth="1"/>
    <col min="14085" max="14085" width="20" style="11" bestFit="1" customWidth="1"/>
    <col min="14086" max="14089" width="9" style="11" customWidth="1"/>
    <col min="14090" max="14090" width="12.5703125" style="11" customWidth="1"/>
    <col min="14091" max="14091" width="16.28515625" style="11" bestFit="1" customWidth="1"/>
    <col min="14092" max="14094" width="9" style="11" customWidth="1"/>
    <col min="14095" max="14095" width="12" style="11" customWidth="1"/>
    <col min="14096" max="14097" width="9" style="11" customWidth="1"/>
    <col min="14098" max="14098" width="13.7109375" style="11" bestFit="1" customWidth="1"/>
    <col min="14099" max="14099" width="10.140625" style="11" bestFit="1" customWidth="1"/>
    <col min="14100" max="14335" width="9.140625" style="11"/>
    <col min="14336" max="14336" width="18.28515625" style="11" customWidth="1"/>
    <col min="14337" max="14337" width="35.85546875" style="11" customWidth="1"/>
    <col min="14338" max="14338" width="10.85546875" style="11" customWidth="1"/>
    <col min="14339" max="14340" width="9" style="11" customWidth="1"/>
    <col min="14341" max="14341" width="20" style="11" bestFit="1" customWidth="1"/>
    <col min="14342" max="14345" width="9" style="11" customWidth="1"/>
    <col min="14346" max="14346" width="12.5703125" style="11" customWidth="1"/>
    <col min="14347" max="14347" width="16.28515625" style="11" bestFit="1" customWidth="1"/>
    <col min="14348" max="14350" width="9" style="11" customWidth="1"/>
    <col min="14351" max="14351" width="12" style="11" customWidth="1"/>
    <col min="14352" max="14353" width="9" style="11" customWidth="1"/>
    <col min="14354" max="14354" width="13.7109375" style="11" bestFit="1" customWidth="1"/>
    <col min="14355" max="14355" width="10.140625" style="11" bestFit="1" customWidth="1"/>
    <col min="14356" max="14591" width="9.140625" style="11"/>
    <col min="14592" max="14592" width="18.28515625" style="11" customWidth="1"/>
    <col min="14593" max="14593" width="35.85546875" style="11" customWidth="1"/>
    <col min="14594" max="14594" width="10.85546875" style="11" customWidth="1"/>
    <col min="14595" max="14596" width="9" style="11" customWidth="1"/>
    <col min="14597" max="14597" width="20" style="11" bestFit="1" customWidth="1"/>
    <col min="14598" max="14601" width="9" style="11" customWidth="1"/>
    <col min="14602" max="14602" width="12.5703125" style="11" customWidth="1"/>
    <col min="14603" max="14603" width="16.28515625" style="11" bestFit="1" customWidth="1"/>
    <col min="14604" max="14606" width="9" style="11" customWidth="1"/>
    <col min="14607" max="14607" width="12" style="11" customWidth="1"/>
    <col min="14608" max="14609" width="9" style="11" customWidth="1"/>
    <col min="14610" max="14610" width="13.7109375" style="11" bestFit="1" customWidth="1"/>
    <col min="14611" max="14611" width="10.140625" style="11" bestFit="1" customWidth="1"/>
    <col min="14612" max="14847" width="9.140625" style="11"/>
    <col min="14848" max="14848" width="18.28515625" style="11" customWidth="1"/>
    <col min="14849" max="14849" width="35.85546875" style="11" customWidth="1"/>
    <col min="14850" max="14850" width="10.85546875" style="11" customWidth="1"/>
    <col min="14851" max="14852" width="9" style="11" customWidth="1"/>
    <col min="14853" max="14853" width="20" style="11" bestFit="1" customWidth="1"/>
    <col min="14854" max="14857" width="9" style="11" customWidth="1"/>
    <col min="14858" max="14858" width="12.5703125" style="11" customWidth="1"/>
    <col min="14859" max="14859" width="16.28515625" style="11" bestFit="1" customWidth="1"/>
    <col min="14860" max="14862" width="9" style="11" customWidth="1"/>
    <col min="14863" max="14863" width="12" style="11" customWidth="1"/>
    <col min="14864" max="14865" width="9" style="11" customWidth="1"/>
    <col min="14866" max="14866" width="13.7109375" style="11" bestFit="1" customWidth="1"/>
    <col min="14867" max="14867" width="10.140625" style="11" bestFit="1" customWidth="1"/>
    <col min="14868" max="15103" width="9.140625" style="11"/>
    <col min="15104" max="15104" width="18.28515625" style="11" customWidth="1"/>
    <col min="15105" max="15105" width="35.85546875" style="11" customWidth="1"/>
    <col min="15106" max="15106" width="10.85546875" style="11" customWidth="1"/>
    <col min="15107" max="15108" width="9" style="11" customWidth="1"/>
    <col min="15109" max="15109" width="20" style="11" bestFit="1" customWidth="1"/>
    <col min="15110" max="15113" width="9" style="11" customWidth="1"/>
    <col min="15114" max="15114" width="12.5703125" style="11" customWidth="1"/>
    <col min="15115" max="15115" width="16.28515625" style="11" bestFit="1" customWidth="1"/>
    <col min="15116" max="15118" width="9" style="11" customWidth="1"/>
    <col min="15119" max="15119" width="12" style="11" customWidth="1"/>
    <col min="15120" max="15121" width="9" style="11" customWidth="1"/>
    <col min="15122" max="15122" width="13.7109375" style="11" bestFit="1" customWidth="1"/>
    <col min="15123" max="15123" width="10.140625" style="11" bestFit="1" customWidth="1"/>
    <col min="15124" max="15359" width="9.140625" style="11"/>
    <col min="15360" max="15360" width="18.28515625" style="11" customWidth="1"/>
    <col min="15361" max="15361" width="35.85546875" style="11" customWidth="1"/>
    <col min="15362" max="15362" width="10.85546875" style="11" customWidth="1"/>
    <col min="15363" max="15364" width="9" style="11" customWidth="1"/>
    <col min="15365" max="15365" width="20" style="11" bestFit="1" customWidth="1"/>
    <col min="15366" max="15369" width="9" style="11" customWidth="1"/>
    <col min="15370" max="15370" width="12.5703125" style="11" customWidth="1"/>
    <col min="15371" max="15371" width="16.28515625" style="11" bestFit="1" customWidth="1"/>
    <col min="15372" max="15374" width="9" style="11" customWidth="1"/>
    <col min="15375" max="15375" width="12" style="11" customWidth="1"/>
    <col min="15376" max="15377" width="9" style="11" customWidth="1"/>
    <col min="15378" max="15378" width="13.7109375" style="11" bestFit="1" customWidth="1"/>
    <col min="15379" max="15379" width="10.140625" style="11" bestFit="1" customWidth="1"/>
    <col min="15380" max="15615" width="9.140625" style="11"/>
    <col min="15616" max="15616" width="18.28515625" style="11" customWidth="1"/>
    <col min="15617" max="15617" width="35.85546875" style="11" customWidth="1"/>
    <col min="15618" max="15618" width="10.85546875" style="11" customWidth="1"/>
    <col min="15619" max="15620" width="9" style="11" customWidth="1"/>
    <col min="15621" max="15621" width="20" style="11" bestFit="1" customWidth="1"/>
    <col min="15622" max="15625" width="9" style="11" customWidth="1"/>
    <col min="15626" max="15626" width="12.5703125" style="11" customWidth="1"/>
    <col min="15627" max="15627" width="16.28515625" style="11" bestFit="1" customWidth="1"/>
    <col min="15628" max="15630" width="9" style="11" customWidth="1"/>
    <col min="15631" max="15631" width="12" style="11" customWidth="1"/>
    <col min="15632" max="15633" width="9" style="11" customWidth="1"/>
    <col min="15634" max="15634" width="13.7109375" style="11" bestFit="1" customWidth="1"/>
    <col min="15635" max="15635" width="10.140625" style="11" bestFit="1" customWidth="1"/>
    <col min="15636" max="15871" width="9.140625" style="11"/>
    <col min="15872" max="15872" width="18.28515625" style="11" customWidth="1"/>
    <col min="15873" max="15873" width="35.85546875" style="11" customWidth="1"/>
    <col min="15874" max="15874" width="10.85546875" style="11" customWidth="1"/>
    <col min="15875" max="15876" width="9" style="11" customWidth="1"/>
    <col min="15877" max="15877" width="20" style="11" bestFit="1" customWidth="1"/>
    <col min="15878" max="15881" width="9" style="11" customWidth="1"/>
    <col min="15882" max="15882" width="12.5703125" style="11" customWidth="1"/>
    <col min="15883" max="15883" width="16.28515625" style="11" bestFit="1" customWidth="1"/>
    <col min="15884" max="15886" width="9" style="11" customWidth="1"/>
    <col min="15887" max="15887" width="12" style="11" customWidth="1"/>
    <col min="15888" max="15889" width="9" style="11" customWidth="1"/>
    <col min="15890" max="15890" width="13.7109375" style="11" bestFit="1" customWidth="1"/>
    <col min="15891" max="15891" width="10.140625" style="11" bestFit="1" customWidth="1"/>
    <col min="15892" max="16127" width="9.140625" style="11"/>
    <col min="16128" max="16128" width="18.28515625" style="11" customWidth="1"/>
    <col min="16129" max="16129" width="35.85546875" style="11" customWidth="1"/>
    <col min="16130" max="16130" width="10.85546875" style="11" customWidth="1"/>
    <col min="16131" max="16132" width="9" style="11" customWidth="1"/>
    <col min="16133" max="16133" width="20" style="11" bestFit="1" customWidth="1"/>
    <col min="16134" max="16137" width="9" style="11" customWidth="1"/>
    <col min="16138" max="16138" width="12.5703125" style="11" customWidth="1"/>
    <col min="16139" max="16139" width="16.28515625" style="11" bestFit="1" customWidth="1"/>
    <col min="16140" max="16142" width="9" style="11" customWidth="1"/>
    <col min="16143" max="16143" width="12" style="11" customWidth="1"/>
    <col min="16144" max="16145" width="9" style="11" customWidth="1"/>
    <col min="16146" max="16146" width="13.7109375" style="11" bestFit="1" customWidth="1"/>
    <col min="16147" max="16147" width="10.140625" style="11" bestFit="1" customWidth="1"/>
    <col min="16148" max="16384" width="9.140625" style="11"/>
  </cols>
  <sheetData>
    <row r="1" spans="1:20" s="3" customFormat="1" ht="15.75" x14ac:dyDescent="0.25">
      <c r="A1" s="2" t="s">
        <v>1</v>
      </c>
      <c r="B1" s="2" t="s">
        <v>2</v>
      </c>
      <c r="C1" s="1" t="s">
        <v>0</v>
      </c>
      <c r="H1" s="4"/>
      <c r="N1" s="5"/>
      <c r="O1" s="5"/>
      <c r="P1" s="5"/>
      <c r="Q1" s="5"/>
    </row>
    <row r="2" spans="1:20" s="9" customFormat="1" ht="18" x14ac:dyDescent="0.25">
      <c r="A2" s="50" t="str">
        <f>$B$29</f>
        <v>BlackHawk</v>
      </c>
      <c r="B2" s="54">
        <f>G29</f>
        <v>320</v>
      </c>
      <c r="C2" s="4" t="s">
        <v>3</v>
      </c>
      <c r="D2" s="4">
        <f>SMALL(B2:B13,1)</f>
        <v>314</v>
      </c>
      <c r="E2" s="68" t="s">
        <v>133</v>
      </c>
      <c r="H2" s="4"/>
      <c r="I2" s="4"/>
      <c r="J2" s="4"/>
      <c r="K2" s="4"/>
      <c r="L2" s="4"/>
      <c r="M2" s="4"/>
      <c r="P2" s="5"/>
      <c r="Q2" s="5"/>
    </row>
    <row r="3" spans="1:20" s="3" customFormat="1" ht="18" x14ac:dyDescent="0.25">
      <c r="A3" s="51" t="str">
        <f>B35</f>
        <v>Bryant and Stratton</v>
      </c>
      <c r="B3" s="54">
        <f>G35</f>
        <v>315</v>
      </c>
      <c r="C3" s="4" t="s">
        <v>5</v>
      </c>
      <c r="D3" s="4">
        <f>SMALL(B2:B13,2)</f>
        <v>315</v>
      </c>
      <c r="E3" s="6" t="s">
        <v>134</v>
      </c>
      <c r="H3" s="4"/>
      <c r="I3" s="4"/>
      <c r="J3" s="4"/>
      <c r="K3" s="4"/>
      <c r="L3" s="4"/>
      <c r="M3" s="4"/>
      <c r="P3" s="5"/>
      <c r="Q3" s="5"/>
    </row>
    <row r="4" spans="1:20" ht="18" x14ac:dyDescent="0.25">
      <c r="A4" s="52" t="str">
        <f>B41</f>
        <v>Carl Sandburg</v>
      </c>
      <c r="B4" s="54">
        <f>G41</f>
        <v>333</v>
      </c>
      <c r="C4" s="4" t="s">
        <v>6</v>
      </c>
      <c r="D4" s="4">
        <f>SMALL(B2:B13,3)</f>
        <v>320</v>
      </c>
      <c r="E4" s="69" t="s">
        <v>135</v>
      </c>
      <c r="H4" s="4"/>
      <c r="I4" s="4"/>
      <c r="J4" s="4"/>
      <c r="K4" s="4"/>
      <c r="L4" s="4"/>
      <c r="M4" s="4"/>
      <c r="P4" s="5"/>
      <c r="Q4" s="5"/>
    </row>
    <row r="5" spans="1:20" s="3" customFormat="1" ht="18" x14ac:dyDescent="0.25">
      <c r="A5" s="50" t="str">
        <f>B47</f>
        <v>Kishwaukee</v>
      </c>
      <c r="B5" s="54">
        <f>G47</f>
        <v>337</v>
      </c>
      <c r="C5" s="4" t="s">
        <v>7</v>
      </c>
      <c r="D5" s="4">
        <f>SMALL(B2:B13,4)</f>
        <v>333</v>
      </c>
      <c r="E5" s="6" t="s">
        <v>136</v>
      </c>
      <c r="H5" s="4"/>
      <c r="I5" s="4"/>
      <c r="J5" s="4"/>
      <c r="K5" s="4"/>
      <c r="L5" s="4"/>
      <c r="M5" s="4"/>
      <c r="P5" s="5"/>
      <c r="Q5" s="5"/>
    </row>
    <row r="6" spans="1:20" s="3" customFormat="1" ht="18" x14ac:dyDescent="0.25">
      <c r="A6" s="52" t="str">
        <f>B53</f>
        <v>Highland</v>
      </c>
      <c r="B6" s="54">
        <f>G53</f>
        <v>339</v>
      </c>
      <c r="C6" s="4" t="s">
        <v>9</v>
      </c>
      <c r="D6" s="4">
        <f>SMALL(B2:B13,5)</f>
        <v>335</v>
      </c>
      <c r="E6" s="6" t="s">
        <v>137</v>
      </c>
      <c r="H6" s="4"/>
      <c r="I6" s="4"/>
      <c r="J6" s="4"/>
      <c r="K6" s="4"/>
      <c r="L6" s="4"/>
      <c r="M6" s="4"/>
      <c r="P6" s="5"/>
      <c r="Q6" s="5"/>
    </row>
    <row r="7" spans="1:20" s="3" customFormat="1" ht="18" x14ac:dyDescent="0.25">
      <c r="A7" s="50" t="str">
        <f>B59</f>
        <v>Illinois Valley</v>
      </c>
      <c r="B7" s="54">
        <f>G59</f>
        <v>314</v>
      </c>
      <c r="C7" s="4" t="s">
        <v>10</v>
      </c>
      <c r="D7" s="4">
        <f>SMALL(B2:B13,6)</f>
        <v>337</v>
      </c>
      <c r="E7" s="6" t="s">
        <v>138</v>
      </c>
      <c r="H7" s="4"/>
      <c r="I7" s="4"/>
      <c r="J7" s="4"/>
      <c r="K7" s="4"/>
      <c r="L7" s="4"/>
      <c r="M7" s="4"/>
      <c r="P7" s="5"/>
      <c r="Q7" s="5"/>
    </row>
    <row r="8" spans="1:20" s="9" customFormat="1" ht="18" x14ac:dyDescent="0.25">
      <c r="A8" s="50" t="str">
        <f>B65</f>
        <v>College of DuPage</v>
      </c>
      <c r="B8" s="54">
        <f>G65</f>
        <v>353</v>
      </c>
      <c r="C8" s="4" t="s">
        <v>11</v>
      </c>
      <c r="D8" s="4">
        <f>SMALL(B2:B13,7)</f>
        <v>339</v>
      </c>
      <c r="E8" s="68" t="s">
        <v>26</v>
      </c>
      <c r="H8" s="4"/>
      <c r="I8" s="4"/>
      <c r="J8" s="4"/>
      <c r="K8" s="4"/>
      <c r="L8" s="4"/>
      <c r="M8" s="4"/>
      <c r="P8" s="5"/>
      <c r="Q8" s="5"/>
    </row>
    <row r="9" spans="1:20" s="9" customFormat="1" ht="18" x14ac:dyDescent="0.25">
      <c r="A9" s="50" t="str">
        <f>B71</f>
        <v>Sauk Valley</v>
      </c>
      <c r="B9" s="54">
        <f>G71</f>
        <v>335</v>
      </c>
      <c r="C9" s="4" t="s">
        <v>12</v>
      </c>
      <c r="D9" s="4">
        <f>SMALL(B2:B13,8)</f>
        <v>349</v>
      </c>
      <c r="E9" s="68" t="s">
        <v>139</v>
      </c>
      <c r="G9" s="4"/>
      <c r="H9" s="4"/>
      <c r="I9" s="4"/>
      <c r="J9" s="4"/>
      <c r="K9" s="4"/>
      <c r="L9" s="4"/>
      <c r="M9" s="4"/>
      <c r="P9" s="5"/>
      <c r="Q9" s="5"/>
    </row>
    <row r="10" spans="1:20" s="9" customFormat="1" ht="18" x14ac:dyDescent="0.25">
      <c r="A10" s="53" t="str">
        <f>B77</f>
        <v>Waubonsee</v>
      </c>
      <c r="B10" s="55">
        <f>G77</f>
        <v>359</v>
      </c>
      <c r="C10" s="4" t="s">
        <v>35</v>
      </c>
      <c r="D10" s="4">
        <f>SMALL(B2:B13,9)</f>
        <v>352</v>
      </c>
      <c r="E10" s="68" t="s">
        <v>140</v>
      </c>
      <c r="J10" s="4"/>
      <c r="K10" s="4"/>
      <c r="L10" s="4"/>
      <c r="M10" s="4"/>
      <c r="N10" s="4"/>
      <c r="O10" s="4"/>
      <c r="P10" s="4"/>
      <c r="S10" s="5"/>
      <c r="T10" s="5"/>
    </row>
    <row r="11" spans="1:20" s="9" customFormat="1" ht="18" x14ac:dyDescent="0.25">
      <c r="A11" s="53" t="str">
        <f>B89</f>
        <v>College of Lake County</v>
      </c>
      <c r="B11" s="55">
        <f>G89</f>
        <v>349</v>
      </c>
      <c r="C11" s="4" t="s">
        <v>36</v>
      </c>
      <c r="D11" s="4">
        <f>SMALL(B2:B13,10)</f>
        <v>353</v>
      </c>
      <c r="E11" s="68" t="s">
        <v>141</v>
      </c>
      <c r="J11" s="4"/>
      <c r="K11" s="4"/>
      <c r="L11" s="4"/>
      <c r="M11" s="4"/>
      <c r="N11" s="4"/>
      <c r="O11" s="4"/>
      <c r="P11" s="4"/>
      <c r="S11" s="5"/>
      <c r="T11" s="5"/>
    </row>
    <row r="12" spans="1:20" s="9" customFormat="1" ht="14.25" customHeight="1" x14ac:dyDescent="0.25">
      <c r="A12" s="53" t="str">
        <f>B95</f>
        <v>Moraine Valley</v>
      </c>
      <c r="B12" s="55">
        <f>G95</f>
        <v>352</v>
      </c>
      <c r="C12" s="4" t="s">
        <v>37</v>
      </c>
      <c r="D12" s="4">
        <f>SMALL(B2:B13,11)</f>
        <v>359</v>
      </c>
      <c r="E12" s="68" t="s">
        <v>142</v>
      </c>
      <c r="J12" s="4"/>
      <c r="K12" s="4"/>
      <c r="L12" s="4"/>
      <c r="M12" s="4"/>
      <c r="N12" s="4"/>
      <c r="O12" s="4"/>
      <c r="P12" s="4"/>
      <c r="S12" s="5"/>
      <c r="T12" s="5"/>
    </row>
    <row r="13" spans="1:20" s="9" customFormat="1" ht="18" x14ac:dyDescent="0.25">
      <c r="A13" s="53" t="str">
        <f>B101</f>
        <v>Oakton</v>
      </c>
      <c r="B13" s="55">
        <f>G101</f>
        <v>411</v>
      </c>
      <c r="C13" s="4" t="s">
        <v>38</v>
      </c>
      <c r="D13" s="4">
        <f>SMALL(B2:B13,12)</f>
        <v>411</v>
      </c>
      <c r="E13" s="68" t="s">
        <v>143</v>
      </c>
      <c r="J13" s="4"/>
      <c r="K13" s="4"/>
      <c r="L13" s="4"/>
      <c r="M13" s="4"/>
      <c r="N13" s="4"/>
      <c r="O13" s="4"/>
      <c r="P13" s="4"/>
      <c r="S13" s="5"/>
      <c r="T13" s="5"/>
    </row>
    <row r="14" spans="1:20" s="9" customFormat="1" ht="15.75" x14ac:dyDescent="0.25">
      <c r="C14" s="4"/>
      <c r="D14" s="4"/>
      <c r="J14" s="4"/>
      <c r="K14" s="4" t="s">
        <v>4</v>
      </c>
      <c r="L14" s="4"/>
      <c r="M14" s="4"/>
      <c r="N14" s="4"/>
      <c r="O14" s="4"/>
      <c r="P14" s="4"/>
      <c r="S14" s="5"/>
      <c r="T14" s="5"/>
    </row>
    <row r="15" spans="1:20" s="3" customFormat="1" ht="15.75" x14ac:dyDescent="0.25">
      <c r="A15" s="6"/>
      <c r="B15" s="7"/>
      <c r="C15" s="8"/>
      <c r="D15" s="8"/>
      <c r="E15" s="8"/>
      <c r="F15" s="8"/>
      <c r="H15" s="3" t="s">
        <v>4</v>
      </c>
      <c r="I15" s="3" t="s">
        <v>4</v>
      </c>
      <c r="K15" s="4" t="s">
        <v>4</v>
      </c>
      <c r="L15" s="4"/>
      <c r="M15" s="4"/>
      <c r="N15" s="4"/>
      <c r="O15" s="4"/>
      <c r="P15" s="4"/>
      <c r="S15" s="5"/>
      <c r="T15" s="5"/>
    </row>
    <row r="16" spans="1:20" s="9" customFormat="1" ht="15.75" x14ac:dyDescent="0.25">
      <c r="A16" s="6"/>
      <c r="B16" s="13" t="s">
        <v>13</v>
      </c>
      <c r="C16" s="6"/>
      <c r="D16" s="14"/>
      <c r="E16" s="14"/>
      <c r="F16" s="15"/>
      <c r="Q16" s="5"/>
      <c r="R16" s="5"/>
      <c r="S16" s="5"/>
      <c r="T16" s="5"/>
    </row>
    <row r="17" spans="1:15" ht="15.75" x14ac:dyDescent="0.25">
      <c r="A17" s="16" t="s">
        <v>14</v>
      </c>
      <c r="B17" s="17" t="s">
        <v>119</v>
      </c>
      <c r="C17" s="16">
        <f>SMALL(E30:E116,1)</f>
        <v>74</v>
      </c>
      <c r="D17" s="18" t="s">
        <v>120</v>
      </c>
      <c r="F17" s="19"/>
      <c r="G17" s="7"/>
    </row>
    <row r="18" spans="1:15" ht="15.75" x14ac:dyDescent="0.25">
      <c r="A18" s="16" t="s">
        <v>5</v>
      </c>
      <c r="B18" s="10" t="s">
        <v>121</v>
      </c>
      <c r="C18" s="16">
        <f>SMALL(E30:E116,2)</f>
        <v>74</v>
      </c>
      <c r="D18" s="19"/>
      <c r="F18" s="19"/>
    </row>
    <row r="19" spans="1:15" s="21" customFormat="1" ht="15.75" x14ac:dyDescent="0.25">
      <c r="A19" s="4" t="s">
        <v>6</v>
      </c>
      <c r="B19" s="7" t="s">
        <v>122</v>
      </c>
      <c r="C19" s="16">
        <f>SMALL(E30:E116,3)</f>
        <v>76</v>
      </c>
      <c r="D19" s="18" t="s">
        <v>120</v>
      </c>
      <c r="F19" s="20"/>
    </row>
    <row r="20" spans="1:15" s="21" customFormat="1" ht="15.75" x14ac:dyDescent="0.25">
      <c r="A20" s="4" t="s">
        <v>7</v>
      </c>
      <c r="B20" s="7" t="s">
        <v>123</v>
      </c>
      <c r="C20" s="16">
        <f>SMALL(E30:E116,4)</f>
        <v>76</v>
      </c>
      <c r="D20" s="18"/>
      <c r="F20" s="19"/>
    </row>
    <row r="21" spans="1:15" s="21" customFormat="1" ht="15.75" x14ac:dyDescent="0.25">
      <c r="A21" s="16" t="s">
        <v>9</v>
      </c>
      <c r="B21" s="7" t="s">
        <v>124</v>
      </c>
      <c r="C21" s="16">
        <f>SMALL(E30:E116,5)</f>
        <v>77</v>
      </c>
      <c r="D21" s="4" t="s">
        <v>125</v>
      </c>
      <c r="F21" s="19"/>
    </row>
    <row r="22" spans="1:15" s="21" customFormat="1" ht="15.75" x14ac:dyDescent="0.25">
      <c r="A22" s="4" t="s">
        <v>10</v>
      </c>
      <c r="B22" s="7" t="s">
        <v>126</v>
      </c>
      <c r="C22" s="16">
        <f>SMALL(E30:E116,6)</f>
        <v>77</v>
      </c>
      <c r="D22" s="4"/>
      <c r="F22" s="20"/>
    </row>
    <row r="23" spans="1:15" s="21" customFormat="1" ht="15.75" x14ac:dyDescent="0.25">
      <c r="A23" s="4" t="s">
        <v>11</v>
      </c>
      <c r="B23" s="7" t="s">
        <v>127</v>
      </c>
      <c r="C23" s="16">
        <f>SMALL(E30:E116,7)</f>
        <v>78</v>
      </c>
      <c r="D23" s="4"/>
      <c r="F23" s="19"/>
    </row>
    <row r="24" spans="1:15" s="21" customFormat="1" ht="15.75" x14ac:dyDescent="0.25">
      <c r="A24" s="16" t="s">
        <v>12</v>
      </c>
      <c r="B24" s="7" t="s">
        <v>128</v>
      </c>
      <c r="C24" s="16">
        <f>SMALL(E30:E116,8)</f>
        <v>79</v>
      </c>
      <c r="D24" s="4" t="s">
        <v>129</v>
      </c>
      <c r="F24" s="19"/>
    </row>
    <row r="25" spans="1:15" s="21" customFormat="1" ht="15.75" x14ac:dyDescent="0.25">
      <c r="A25" s="4" t="s">
        <v>35</v>
      </c>
      <c r="B25" s="7" t="s">
        <v>130</v>
      </c>
      <c r="C25" s="16">
        <f>SMALL(E30:E116,9)</f>
        <v>79</v>
      </c>
      <c r="D25" s="4"/>
      <c r="F25" s="20"/>
    </row>
    <row r="26" spans="1:15" s="21" customFormat="1" ht="15.75" x14ac:dyDescent="0.25">
      <c r="A26" s="4" t="s">
        <v>36</v>
      </c>
      <c r="B26" s="22" t="s">
        <v>131</v>
      </c>
      <c r="C26" s="16">
        <f>SMALL(E30:E116,10)</f>
        <v>80</v>
      </c>
      <c r="D26" s="6" t="s">
        <v>132</v>
      </c>
      <c r="F26" s="19"/>
    </row>
    <row r="27" spans="1:15" s="21" customFormat="1" ht="15.75" x14ac:dyDescent="0.25">
      <c r="A27" s="4"/>
      <c r="B27" s="22"/>
      <c r="C27" s="16"/>
      <c r="D27" s="6"/>
      <c r="F27" s="19"/>
    </row>
    <row r="28" spans="1:15" s="21" customFormat="1" ht="16.5" thickBot="1" x14ac:dyDescent="0.3">
      <c r="A28" s="6"/>
      <c r="B28" s="23" t="s">
        <v>15</v>
      </c>
      <c r="C28" s="24"/>
      <c r="D28" s="24"/>
      <c r="F28" s="25"/>
      <c r="O28" s="7"/>
    </row>
    <row r="29" spans="1:15" s="9" customFormat="1" ht="18.75" thickBot="1" x14ac:dyDescent="0.3">
      <c r="A29" s="26" t="s">
        <v>4</v>
      </c>
      <c r="B29" s="27" t="s">
        <v>16</v>
      </c>
      <c r="C29" s="28" t="s">
        <v>17</v>
      </c>
      <c r="D29" s="29" t="s">
        <v>18</v>
      </c>
      <c r="E29" s="29" t="s">
        <v>2</v>
      </c>
      <c r="F29" s="29" t="s">
        <v>34</v>
      </c>
      <c r="G29" s="30">
        <f>SUM(E30:E34)-MAX(E30:E34)</f>
        <v>320</v>
      </c>
    </row>
    <row r="30" spans="1:15" s="21" customFormat="1" ht="18" x14ac:dyDescent="0.25">
      <c r="A30" s="24" t="s">
        <v>19</v>
      </c>
      <c r="B30" s="31" t="s">
        <v>65</v>
      </c>
      <c r="C30" s="32">
        <v>42</v>
      </c>
      <c r="D30" s="33">
        <v>41</v>
      </c>
      <c r="E30" s="34">
        <f>SUM(C30:D30)</f>
        <v>83</v>
      </c>
      <c r="F30" s="34"/>
      <c r="G30" s="35"/>
    </row>
    <row r="31" spans="1:15" s="21" customFormat="1" ht="18" x14ac:dyDescent="0.25">
      <c r="A31" s="12" t="s">
        <v>20</v>
      </c>
      <c r="B31" s="31" t="s">
        <v>66</v>
      </c>
      <c r="C31" s="32">
        <v>41</v>
      </c>
      <c r="D31" s="33">
        <v>39</v>
      </c>
      <c r="E31" s="34">
        <f>SUM(C31:D31)</f>
        <v>80</v>
      </c>
      <c r="F31" s="34"/>
      <c r="G31" s="35"/>
    </row>
    <row r="32" spans="1:15" s="21" customFormat="1" ht="18" x14ac:dyDescent="0.25">
      <c r="A32" s="36"/>
      <c r="B32" s="31" t="s">
        <v>67</v>
      </c>
      <c r="C32" s="32">
        <v>41</v>
      </c>
      <c r="D32" s="33">
        <v>40</v>
      </c>
      <c r="E32" s="34">
        <f>SUM(C32:D32)</f>
        <v>81</v>
      </c>
      <c r="F32" s="34"/>
      <c r="G32" s="35"/>
    </row>
    <row r="33" spans="1:7" s="21" customFormat="1" ht="18" x14ac:dyDescent="0.25">
      <c r="A33" s="36" t="s">
        <v>4</v>
      </c>
      <c r="B33" s="31" t="s">
        <v>68</v>
      </c>
      <c r="C33" s="32">
        <v>42</v>
      </c>
      <c r="D33" s="33">
        <v>41</v>
      </c>
      <c r="E33" s="34">
        <f>SUM(C33:D33)</f>
        <v>83</v>
      </c>
      <c r="F33" s="34"/>
      <c r="G33" s="35"/>
    </row>
    <row r="34" spans="1:7" s="21" customFormat="1" ht="18.75" thickBot="1" x14ac:dyDescent="0.3">
      <c r="B34" s="31" t="s">
        <v>69</v>
      </c>
      <c r="C34" s="37">
        <v>36</v>
      </c>
      <c r="D34" s="38">
        <v>40</v>
      </c>
      <c r="E34" s="39">
        <f>SUM(C34:D34)</f>
        <v>76</v>
      </c>
      <c r="F34" s="39"/>
      <c r="G34" s="40"/>
    </row>
    <row r="35" spans="1:7" s="21" customFormat="1" ht="18.75" thickBot="1" x14ac:dyDescent="0.3">
      <c r="A35" s="26" t="s">
        <v>4</v>
      </c>
      <c r="B35" s="27" t="s">
        <v>21</v>
      </c>
      <c r="C35" s="28" t="s">
        <v>17</v>
      </c>
      <c r="D35" s="29" t="s">
        <v>18</v>
      </c>
      <c r="E35" s="29" t="s">
        <v>2</v>
      </c>
      <c r="F35" s="29" t="s">
        <v>34</v>
      </c>
      <c r="G35" s="30">
        <f>SUM(E36:E40)-MAX(E36:E40)</f>
        <v>315</v>
      </c>
    </row>
    <row r="36" spans="1:7" s="21" customFormat="1" ht="18" x14ac:dyDescent="0.25">
      <c r="A36" s="24" t="s">
        <v>19</v>
      </c>
      <c r="B36" s="31" t="s">
        <v>40</v>
      </c>
      <c r="C36" s="32">
        <v>41</v>
      </c>
      <c r="D36" s="33">
        <v>42</v>
      </c>
      <c r="E36" s="34">
        <f>SUM(C36:D36)</f>
        <v>83</v>
      </c>
      <c r="F36" s="34"/>
      <c r="G36" s="35"/>
    </row>
    <row r="37" spans="1:7" s="21" customFormat="1" ht="18" x14ac:dyDescent="0.25">
      <c r="A37" s="12" t="s">
        <v>22</v>
      </c>
      <c r="B37" s="31" t="s">
        <v>41</v>
      </c>
      <c r="C37" s="32">
        <v>40</v>
      </c>
      <c r="D37" s="33">
        <v>40</v>
      </c>
      <c r="E37" s="34">
        <f>SUM(C37:D37)</f>
        <v>80</v>
      </c>
      <c r="F37" s="34"/>
      <c r="G37" s="35"/>
    </row>
    <row r="38" spans="1:7" s="21" customFormat="1" ht="18" x14ac:dyDescent="0.25">
      <c r="A38" s="36"/>
      <c r="B38" s="31" t="s">
        <v>42</v>
      </c>
      <c r="C38" s="32">
        <v>37</v>
      </c>
      <c r="D38" s="33">
        <v>37</v>
      </c>
      <c r="E38" s="34">
        <f>SUM(C38:D38)</f>
        <v>74</v>
      </c>
      <c r="F38" s="34"/>
      <c r="G38" s="35"/>
    </row>
    <row r="39" spans="1:7" s="21" customFormat="1" ht="18" x14ac:dyDescent="0.25">
      <c r="A39" s="36" t="s">
        <v>4</v>
      </c>
      <c r="B39" s="31" t="s">
        <v>43</v>
      </c>
      <c r="C39" s="32">
        <v>37</v>
      </c>
      <c r="D39" s="33">
        <v>41</v>
      </c>
      <c r="E39" s="34">
        <f>SUM(C39:D39)</f>
        <v>78</v>
      </c>
      <c r="F39" s="34"/>
      <c r="G39" s="35"/>
    </row>
    <row r="40" spans="1:7" s="21" customFormat="1" ht="17.25" customHeight="1" thickBot="1" x14ac:dyDescent="0.3">
      <c r="B40" s="31" t="s">
        <v>44</v>
      </c>
      <c r="C40" s="32">
        <v>42</v>
      </c>
      <c r="D40" s="33">
        <v>44</v>
      </c>
      <c r="E40" s="39">
        <f>SUM(C40:D40)</f>
        <v>86</v>
      </c>
      <c r="F40" s="39"/>
      <c r="G40" s="40"/>
    </row>
    <row r="41" spans="1:7" ht="18.75" thickBot="1" x14ac:dyDescent="0.3">
      <c r="A41" s="26" t="s">
        <v>4</v>
      </c>
      <c r="B41" s="27" t="s">
        <v>23</v>
      </c>
      <c r="C41" s="28" t="s">
        <v>17</v>
      </c>
      <c r="D41" s="29" t="s">
        <v>18</v>
      </c>
      <c r="E41" s="29" t="s">
        <v>2</v>
      </c>
      <c r="F41" s="29" t="s">
        <v>34</v>
      </c>
      <c r="G41" s="30">
        <f>SUM(E42:E46)-MAX(E42:E46)</f>
        <v>333</v>
      </c>
    </row>
    <row r="42" spans="1:7" ht="18" x14ac:dyDescent="0.25">
      <c r="A42" s="24" t="s">
        <v>19</v>
      </c>
      <c r="B42" s="31" t="s">
        <v>103</v>
      </c>
      <c r="C42" s="32">
        <v>40</v>
      </c>
      <c r="D42" s="33">
        <v>41</v>
      </c>
      <c r="E42" s="34">
        <f>SUM(C42:D42)</f>
        <v>81</v>
      </c>
      <c r="F42" s="34"/>
      <c r="G42" s="35"/>
    </row>
    <row r="43" spans="1:7" ht="18" x14ac:dyDescent="0.25">
      <c r="A43" s="12" t="s">
        <v>24</v>
      </c>
      <c r="B43" s="31" t="s">
        <v>104</v>
      </c>
      <c r="C43" s="32">
        <v>43</v>
      </c>
      <c r="D43" s="33">
        <v>41</v>
      </c>
      <c r="E43" s="34">
        <f>SUM(C43:D43)</f>
        <v>84</v>
      </c>
      <c r="F43" s="34"/>
      <c r="G43" s="35"/>
    </row>
    <row r="44" spans="1:7" ht="18" x14ac:dyDescent="0.25">
      <c r="A44" s="36"/>
      <c r="B44" s="31" t="s">
        <v>105</v>
      </c>
      <c r="C44" s="41">
        <v>40</v>
      </c>
      <c r="D44" s="33">
        <v>39</v>
      </c>
      <c r="E44" s="34">
        <f>SUM(C44:D44)</f>
        <v>79</v>
      </c>
      <c r="F44" s="34"/>
      <c r="G44" s="35"/>
    </row>
    <row r="45" spans="1:7" ht="18" x14ac:dyDescent="0.25">
      <c r="A45" s="36" t="s">
        <v>4</v>
      </c>
      <c r="B45" s="31" t="s">
        <v>106</v>
      </c>
      <c r="C45" s="32">
        <v>42</v>
      </c>
      <c r="D45" s="33">
        <v>47</v>
      </c>
      <c r="E45" s="34">
        <f>SUM(C45:D45)</f>
        <v>89</v>
      </c>
      <c r="F45" s="34"/>
      <c r="G45" s="35"/>
    </row>
    <row r="46" spans="1:7" ht="18.75" thickBot="1" x14ac:dyDescent="0.3">
      <c r="A46" s="21"/>
      <c r="B46" s="31" t="s">
        <v>107</v>
      </c>
      <c r="C46" s="37">
        <v>46</v>
      </c>
      <c r="D46" s="38">
        <v>45</v>
      </c>
      <c r="E46" s="39">
        <f>SUM(C46:D46)</f>
        <v>91</v>
      </c>
      <c r="F46" s="39"/>
      <c r="G46" s="40"/>
    </row>
    <row r="47" spans="1:7" ht="18.75" thickBot="1" x14ac:dyDescent="0.3">
      <c r="A47" s="26" t="s">
        <v>4</v>
      </c>
      <c r="B47" s="27" t="s">
        <v>8</v>
      </c>
      <c r="C47" s="28" t="s">
        <v>17</v>
      </c>
      <c r="D47" s="29" t="s">
        <v>18</v>
      </c>
      <c r="E47" s="29" t="s">
        <v>2</v>
      </c>
      <c r="F47" s="29" t="s">
        <v>34</v>
      </c>
      <c r="G47" s="30">
        <f>SUM(E48:E52)-MAX(E48:E52)</f>
        <v>337</v>
      </c>
    </row>
    <row r="48" spans="1:7" ht="18" x14ac:dyDescent="0.25">
      <c r="A48" s="24" t="s">
        <v>19</v>
      </c>
      <c r="B48" s="31" t="s">
        <v>55</v>
      </c>
      <c r="C48" s="32">
        <v>40</v>
      </c>
      <c r="D48" s="33">
        <v>37</v>
      </c>
      <c r="E48" s="34">
        <f>SUM(C48:D48)</f>
        <v>77</v>
      </c>
      <c r="F48" s="34"/>
      <c r="G48" s="35"/>
    </row>
    <row r="49" spans="1:7" ht="18" x14ac:dyDescent="0.25">
      <c r="A49" s="12" t="s">
        <v>25</v>
      </c>
      <c r="B49" s="31" t="s">
        <v>56</v>
      </c>
      <c r="C49" s="32">
        <v>45</v>
      </c>
      <c r="D49" s="33">
        <v>46</v>
      </c>
      <c r="E49" s="34">
        <f>SUM(C49:D49)</f>
        <v>91</v>
      </c>
      <c r="F49" s="34"/>
      <c r="G49" s="35"/>
    </row>
    <row r="50" spans="1:7" ht="18" x14ac:dyDescent="0.25">
      <c r="A50" s="36"/>
      <c r="B50" s="31" t="s">
        <v>57</v>
      </c>
      <c r="C50" s="32">
        <v>47</v>
      </c>
      <c r="D50" s="33">
        <v>46</v>
      </c>
      <c r="E50" s="34">
        <f>SUM(C50:D50)</f>
        <v>93</v>
      </c>
      <c r="F50" s="34"/>
      <c r="G50" s="35"/>
    </row>
    <row r="51" spans="1:7" ht="18" x14ac:dyDescent="0.25">
      <c r="A51" s="36" t="s">
        <v>4</v>
      </c>
      <c r="B51" s="31" t="s">
        <v>58</v>
      </c>
      <c r="C51" s="32">
        <v>40</v>
      </c>
      <c r="D51" s="33">
        <v>40</v>
      </c>
      <c r="E51" s="34">
        <f>SUM(C51:D51)</f>
        <v>80</v>
      </c>
      <c r="F51" s="34"/>
      <c r="G51" s="35"/>
    </row>
    <row r="52" spans="1:7" ht="18.75" thickBot="1" x14ac:dyDescent="0.3">
      <c r="A52" s="21"/>
      <c r="B52" s="31" t="s">
        <v>59</v>
      </c>
      <c r="C52" s="37">
        <v>45</v>
      </c>
      <c r="D52" s="38">
        <v>44</v>
      </c>
      <c r="E52" s="39">
        <f>SUM(C52:D52)</f>
        <v>89</v>
      </c>
      <c r="F52" s="39"/>
      <c r="G52" s="40"/>
    </row>
    <row r="53" spans="1:7" ht="18.75" thickBot="1" x14ac:dyDescent="0.3">
      <c r="A53" s="26" t="s">
        <v>4</v>
      </c>
      <c r="B53" s="27" t="s">
        <v>26</v>
      </c>
      <c r="C53" s="28" t="s">
        <v>17</v>
      </c>
      <c r="D53" s="29" t="s">
        <v>18</v>
      </c>
      <c r="E53" s="29" t="s">
        <v>2</v>
      </c>
      <c r="F53" s="29" t="s">
        <v>34</v>
      </c>
      <c r="G53" s="30">
        <f>SUM(E54:E58)-MAX(E54:E58)</f>
        <v>339</v>
      </c>
    </row>
    <row r="54" spans="1:7" ht="18" x14ac:dyDescent="0.25">
      <c r="A54" s="24" t="s">
        <v>19</v>
      </c>
      <c r="B54" s="31" t="s">
        <v>84</v>
      </c>
      <c r="C54" s="32">
        <v>44</v>
      </c>
      <c r="D54" s="33">
        <v>41</v>
      </c>
      <c r="E54" s="34">
        <f>SUM(C54:D54)</f>
        <v>85</v>
      </c>
      <c r="F54" s="34"/>
      <c r="G54" s="35"/>
    </row>
    <row r="55" spans="1:7" ht="18" x14ac:dyDescent="0.25">
      <c r="A55" s="12" t="s">
        <v>27</v>
      </c>
      <c r="B55" s="31" t="s">
        <v>85</v>
      </c>
      <c r="C55" s="32">
        <v>41</v>
      </c>
      <c r="D55" s="33">
        <v>47</v>
      </c>
      <c r="E55" s="34">
        <f>SUM(C55:D55)</f>
        <v>88</v>
      </c>
      <c r="F55" s="34"/>
      <c r="G55" s="35"/>
    </row>
    <row r="56" spans="1:7" ht="18" x14ac:dyDescent="0.25">
      <c r="A56" s="36"/>
      <c r="B56" s="31" t="s">
        <v>86</v>
      </c>
      <c r="C56" s="32">
        <v>44</v>
      </c>
      <c r="D56" s="33">
        <v>41</v>
      </c>
      <c r="E56" s="34">
        <f>SUM(C56:D56)</f>
        <v>85</v>
      </c>
      <c r="F56" s="34"/>
      <c r="G56" s="35"/>
    </row>
    <row r="57" spans="1:7" ht="18" x14ac:dyDescent="0.25">
      <c r="A57" s="36" t="s">
        <v>4</v>
      </c>
      <c r="B57" s="31" t="s">
        <v>87</v>
      </c>
      <c r="C57" s="32">
        <v>42</v>
      </c>
      <c r="D57" s="33">
        <v>39</v>
      </c>
      <c r="E57" s="34">
        <f>SUM(C57:D57)</f>
        <v>81</v>
      </c>
      <c r="F57" s="34"/>
      <c r="G57" s="35"/>
    </row>
    <row r="58" spans="1:7" ht="18.75" thickBot="1" x14ac:dyDescent="0.3">
      <c r="A58" s="21"/>
      <c r="B58" s="31" t="s">
        <v>88</v>
      </c>
      <c r="C58" s="37">
        <v>51</v>
      </c>
      <c r="D58" s="38">
        <v>42</v>
      </c>
      <c r="E58" s="39">
        <f>SUM(C58:D58)</f>
        <v>93</v>
      </c>
      <c r="F58" s="39"/>
      <c r="G58" s="40"/>
    </row>
    <row r="59" spans="1:7" ht="18.75" thickBot="1" x14ac:dyDescent="0.3">
      <c r="A59" s="26" t="s">
        <v>4</v>
      </c>
      <c r="B59" s="27" t="s">
        <v>28</v>
      </c>
      <c r="C59" s="28" t="s">
        <v>17</v>
      </c>
      <c r="D59" s="29" t="s">
        <v>18</v>
      </c>
      <c r="E59" s="29" t="s">
        <v>2</v>
      </c>
      <c r="F59" s="29" t="s">
        <v>34</v>
      </c>
      <c r="G59" s="30">
        <f>SUM(E60:E64)-MAX(E60:E64)</f>
        <v>314</v>
      </c>
    </row>
    <row r="60" spans="1:7" ht="18" x14ac:dyDescent="0.25">
      <c r="A60" s="24" t="s">
        <v>19</v>
      </c>
      <c r="B60" s="31" t="s">
        <v>60</v>
      </c>
      <c r="C60" s="32">
        <v>36</v>
      </c>
      <c r="D60" s="33">
        <v>38</v>
      </c>
      <c r="E60" s="34">
        <f>SUM(C60:D60)</f>
        <v>74</v>
      </c>
      <c r="F60" s="34"/>
      <c r="G60" s="35"/>
    </row>
    <row r="61" spans="1:7" ht="18" x14ac:dyDescent="0.25">
      <c r="A61" s="12" t="s">
        <v>29</v>
      </c>
      <c r="B61" s="31" t="s">
        <v>61</v>
      </c>
      <c r="C61" s="32">
        <v>40</v>
      </c>
      <c r="D61" s="33">
        <v>37</v>
      </c>
      <c r="E61" s="34">
        <f>SUM(C61:D61)</f>
        <v>77</v>
      </c>
      <c r="F61" s="34"/>
      <c r="G61" s="35"/>
    </row>
    <row r="62" spans="1:7" ht="18" x14ac:dyDescent="0.25">
      <c r="A62" s="36"/>
      <c r="B62" s="31" t="s">
        <v>62</v>
      </c>
      <c r="C62" s="32">
        <v>40</v>
      </c>
      <c r="D62" s="33">
        <v>40</v>
      </c>
      <c r="E62" s="34">
        <f>SUM(C62:D62)</f>
        <v>80</v>
      </c>
      <c r="F62" s="34"/>
      <c r="G62" s="35"/>
    </row>
    <row r="63" spans="1:7" ht="18" x14ac:dyDescent="0.25">
      <c r="A63" s="36" t="s">
        <v>4</v>
      </c>
      <c r="B63" s="31" t="s">
        <v>63</v>
      </c>
      <c r="C63" s="32">
        <v>43</v>
      </c>
      <c r="D63" s="33">
        <v>40</v>
      </c>
      <c r="E63" s="34">
        <f>SUM(C63:D63)</f>
        <v>83</v>
      </c>
      <c r="F63" s="34"/>
      <c r="G63" s="35"/>
    </row>
    <row r="64" spans="1:7" ht="18.75" thickBot="1" x14ac:dyDescent="0.3">
      <c r="A64" s="21"/>
      <c r="B64" s="31" t="s">
        <v>64</v>
      </c>
      <c r="C64" s="37">
        <v>42</v>
      </c>
      <c r="D64" s="38">
        <v>51</v>
      </c>
      <c r="E64" s="39">
        <f>SUM(C64:D64)</f>
        <v>93</v>
      </c>
      <c r="F64" s="39"/>
      <c r="G64" s="40"/>
    </row>
    <row r="65" spans="1:8" ht="18.75" thickBot="1" x14ac:dyDescent="0.3">
      <c r="A65" s="26" t="s">
        <v>4</v>
      </c>
      <c r="B65" s="27" t="s">
        <v>30</v>
      </c>
      <c r="C65" s="28" t="s">
        <v>17</v>
      </c>
      <c r="D65" s="29" t="s">
        <v>18</v>
      </c>
      <c r="E65" s="29" t="s">
        <v>2</v>
      </c>
      <c r="F65" s="29" t="s">
        <v>34</v>
      </c>
      <c r="G65" s="30">
        <f>SUM(E66:E70)-MAX(E66:E70)</f>
        <v>353</v>
      </c>
    </row>
    <row r="66" spans="1:8" ht="18" x14ac:dyDescent="0.25">
      <c r="A66" s="24" t="s">
        <v>19</v>
      </c>
      <c r="B66" s="31" t="s">
        <v>70</v>
      </c>
      <c r="C66" s="32">
        <v>39</v>
      </c>
      <c r="D66" s="33">
        <v>40</v>
      </c>
      <c r="E66" s="34">
        <f>SUM(C66:D66)</f>
        <v>79</v>
      </c>
      <c r="F66" s="34"/>
      <c r="G66" s="35"/>
    </row>
    <row r="67" spans="1:8" ht="18" x14ac:dyDescent="0.25">
      <c r="A67" s="12" t="s">
        <v>39</v>
      </c>
      <c r="B67" s="31" t="s">
        <v>71</v>
      </c>
      <c r="C67" s="32">
        <v>45</v>
      </c>
      <c r="D67" s="33">
        <v>45</v>
      </c>
      <c r="E67" s="34">
        <f>SUM(C67:D67)</f>
        <v>90</v>
      </c>
      <c r="F67" s="34"/>
      <c r="G67" s="35"/>
    </row>
    <row r="68" spans="1:8" ht="18" x14ac:dyDescent="0.25">
      <c r="A68" s="36"/>
      <c r="B68" s="31" t="s">
        <v>72</v>
      </c>
      <c r="C68" s="32">
        <v>49</v>
      </c>
      <c r="D68" s="33">
        <v>50</v>
      </c>
      <c r="E68" s="34">
        <f>SUM(C68:D68)</f>
        <v>99</v>
      </c>
      <c r="F68" s="34"/>
      <c r="G68" s="35"/>
    </row>
    <row r="69" spans="1:8" ht="18" x14ac:dyDescent="0.25">
      <c r="A69" s="36" t="s">
        <v>4</v>
      </c>
      <c r="B69" s="31" t="s">
        <v>73</v>
      </c>
      <c r="C69" s="32">
        <v>44</v>
      </c>
      <c r="D69" s="33">
        <v>41</v>
      </c>
      <c r="E69" s="34">
        <f>SUM(C69:D69)</f>
        <v>85</v>
      </c>
      <c r="F69" s="34"/>
      <c r="G69" s="35"/>
    </row>
    <row r="70" spans="1:8" ht="18.75" thickBot="1" x14ac:dyDescent="0.3">
      <c r="A70" s="21"/>
      <c r="B70" s="31" t="s">
        <v>101</v>
      </c>
      <c r="C70" s="37">
        <v>48</v>
      </c>
      <c r="D70" s="38">
        <v>61</v>
      </c>
      <c r="E70" s="39">
        <f>SUM(C70:D70)</f>
        <v>109</v>
      </c>
      <c r="F70" s="39"/>
      <c r="G70" s="40"/>
    </row>
    <row r="71" spans="1:8" ht="18.75" thickBot="1" x14ac:dyDescent="0.3">
      <c r="A71" s="26" t="s">
        <v>4</v>
      </c>
      <c r="B71" s="27" t="s">
        <v>31</v>
      </c>
      <c r="C71" s="28" t="s">
        <v>17</v>
      </c>
      <c r="D71" s="29" t="s">
        <v>18</v>
      </c>
      <c r="E71" s="29" t="s">
        <v>2</v>
      </c>
      <c r="F71" s="29" t="s">
        <v>34</v>
      </c>
      <c r="G71" s="30">
        <f>SUM(E72:E76)-MAX(E72:E76)</f>
        <v>335</v>
      </c>
    </row>
    <row r="72" spans="1:8" ht="18" x14ac:dyDescent="0.25">
      <c r="A72" s="24" t="s">
        <v>19</v>
      </c>
      <c r="B72" s="31" t="s">
        <v>74</v>
      </c>
      <c r="C72" s="32">
        <v>38</v>
      </c>
      <c r="D72" s="33">
        <v>38</v>
      </c>
      <c r="E72" s="34">
        <f>SUM(C72:D72)</f>
        <v>76</v>
      </c>
      <c r="F72" s="34"/>
      <c r="G72" s="35"/>
    </row>
    <row r="73" spans="1:8" ht="18" x14ac:dyDescent="0.25">
      <c r="A73" s="12" t="s">
        <v>32</v>
      </c>
      <c r="B73" s="31" t="s">
        <v>75</v>
      </c>
      <c r="C73" s="32">
        <v>43</v>
      </c>
      <c r="D73" s="33">
        <v>42</v>
      </c>
      <c r="E73" s="34">
        <f>SUM(C73:D73)</f>
        <v>85</v>
      </c>
      <c r="F73" s="34"/>
      <c r="G73" s="35"/>
    </row>
    <row r="74" spans="1:8" ht="18" x14ac:dyDescent="0.25">
      <c r="A74" s="36"/>
      <c r="B74" s="31" t="s">
        <v>76</v>
      </c>
      <c r="C74" s="32">
        <v>43</v>
      </c>
      <c r="D74" s="33">
        <v>44</v>
      </c>
      <c r="E74" s="34">
        <f>SUM(C74:D74)</f>
        <v>87</v>
      </c>
      <c r="F74" s="34"/>
      <c r="G74" s="35"/>
      <c r="H74" s="26" t="s">
        <v>4</v>
      </c>
    </row>
    <row r="75" spans="1:8" ht="18" x14ac:dyDescent="0.25">
      <c r="A75" s="36" t="s">
        <v>4</v>
      </c>
      <c r="B75" s="31" t="s">
        <v>77</v>
      </c>
      <c r="C75" s="32">
        <v>43</v>
      </c>
      <c r="D75" s="33">
        <v>44</v>
      </c>
      <c r="E75" s="34">
        <f>SUM(C75:D75)</f>
        <v>87</v>
      </c>
      <c r="F75" s="34"/>
      <c r="G75" s="35"/>
      <c r="H75" s="24"/>
    </row>
    <row r="76" spans="1:8" ht="18.75" thickBot="1" x14ac:dyDescent="0.3">
      <c r="A76" s="21"/>
      <c r="B76" s="31" t="s">
        <v>78</v>
      </c>
      <c r="C76" s="37">
        <v>49</v>
      </c>
      <c r="D76" s="38">
        <v>48</v>
      </c>
      <c r="E76" s="39">
        <f>SUM(C76:D76)</f>
        <v>97</v>
      </c>
      <c r="F76" s="39"/>
      <c r="G76" s="40"/>
      <c r="H76" s="12"/>
    </row>
    <row r="77" spans="1:8" ht="18.75" thickBot="1" x14ac:dyDescent="0.3">
      <c r="A77" s="26" t="s">
        <v>4</v>
      </c>
      <c r="B77" s="27" t="s">
        <v>49</v>
      </c>
      <c r="C77" s="28" t="s">
        <v>17</v>
      </c>
      <c r="D77" s="29" t="s">
        <v>18</v>
      </c>
      <c r="E77" s="29" t="s">
        <v>2</v>
      </c>
      <c r="F77" s="29" t="s">
        <v>34</v>
      </c>
      <c r="G77" s="30">
        <f>SUM(E78:E82)-MAX(E78:E82)</f>
        <v>359</v>
      </c>
      <c r="H77" s="12"/>
    </row>
    <row r="78" spans="1:8" ht="18" x14ac:dyDescent="0.25">
      <c r="A78" s="24" t="s">
        <v>19</v>
      </c>
      <c r="B78" s="31" t="s">
        <v>79</v>
      </c>
      <c r="C78" s="32">
        <v>39</v>
      </c>
      <c r="D78" s="33">
        <v>41</v>
      </c>
      <c r="E78" s="34">
        <f>SUM(C78:D78)</f>
        <v>80</v>
      </c>
      <c r="F78" s="34"/>
      <c r="G78" s="35"/>
      <c r="H78" s="21"/>
    </row>
    <row r="79" spans="1:8" ht="18" x14ac:dyDescent="0.25">
      <c r="A79" s="12" t="s">
        <v>50</v>
      </c>
      <c r="B79" s="31" t="s">
        <v>80</v>
      </c>
      <c r="C79" s="32">
        <v>100</v>
      </c>
      <c r="D79" s="33">
        <v>100</v>
      </c>
      <c r="E79" s="34">
        <f>SUM(C79:D79)</f>
        <v>200</v>
      </c>
      <c r="F79" s="34"/>
      <c r="G79" s="35"/>
    </row>
    <row r="80" spans="1:8" ht="18" x14ac:dyDescent="0.25">
      <c r="A80" s="36"/>
      <c r="B80" s="31" t="s">
        <v>81</v>
      </c>
      <c r="C80" s="32">
        <v>47</v>
      </c>
      <c r="D80" s="33">
        <v>51</v>
      </c>
      <c r="E80" s="34">
        <f>SUM(C80:D80)</f>
        <v>98</v>
      </c>
      <c r="F80" s="34"/>
      <c r="G80" s="35"/>
    </row>
    <row r="81" spans="1:7" ht="18" x14ac:dyDescent="0.25">
      <c r="A81" s="36" t="s">
        <v>4</v>
      </c>
      <c r="B81" s="31" t="s">
        <v>82</v>
      </c>
      <c r="C81" s="32">
        <v>46</v>
      </c>
      <c r="D81" s="33">
        <v>46</v>
      </c>
      <c r="E81" s="34">
        <f>SUM(C81:D81)</f>
        <v>92</v>
      </c>
      <c r="F81" s="34"/>
      <c r="G81" s="35"/>
    </row>
    <row r="82" spans="1:7" ht="18.75" thickBot="1" x14ac:dyDescent="0.3">
      <c r="A82" s="21"/>
      <c r="B82" s="31" t="s">
        <v>83</v>
      </c>
      <c r="C82" s="37">
        <v>45</v>
      </c>
      <c r="D82" s="38">
        <v>44</v>
      </c>
      <c r="E82" s="39">
        <f>SUM(C82:D82)</f>
        <v>89</v>
      </c>
      <c r="F82" s="39"/>
      <c r="G82" s="40"/>
    </row>
    <row r="83" spans="1:7" ht="18.75" thickBot="1" x14ac:dyDescent="0.3">
      <c r="A83" s="26" t="s">
        <v>4</v>
      </c>
      <c r="B83" s="27" t="s">
        <v>46</v>
      </c>
      <c r="C83" s="28" t="s">
        <v>17</v>
      </c>
      <c r="D83" s="29" t="s">
        <v>18</v>
      </c>
      <c r="E83" s="29" t="s">
        <v>2</v>
      </c>
      <c r="F83" s="29" t="s">
        <v>34</v>
      </c>
      <c r="G83" s="30"/>
    </row>
    <row r="84" spans="1:7" ht="18" x14ac:dyDescent="0.25">
      <c r="A84" s="24" t="s">
        <v>19</v>
      </c>
      <c r="B84" s="31" t="s">
        <v>109</v>
      </c>
      <c r="C84" s="32">
        <v>43</v>
      </c>
      <c r="D84" s="33">
        <v>42</v>
      </c>
      <c r="E84" s="34">
        <f>SUM(C84:D84)</f>
        <v>85</v>
      </c>
      <c r="F84" s="34"/>
      <c r="G84" s="35"/>
    </row>
    <row r="85" spans="1:7" ht="18" x14ac:dyDescent="0.25">
      <c r="A85" s="12" t="s">
        <v>48</v>
      </c>
      <c r="B85" s="31"/>
      <c r="C85" s="32"/>
      <c r="D85" s="33"/>
      <c r="E85" s="34"/>
      <c r="F85" s="34"/>
      <c r="G85" s="35"/>
    </row>
    <row r="86" spans="1:7" ht="18" x14ac:dyDescent="0.25">
      <c r="A86" s="36"/>
      <c r="B86" s="31"/>
      <c r="C86" s="32"/>
      <c r="D86" s="33"/>
      <c r="E86" s="34"/>
      <c r="F86" s="34"/>
      <c r="G86" s="35"/>
    </row>
    <row r="87" spans="1:7" ht="18" x14ac:dyDescent="0.25">
      <c r="A87" s="36" t="s">
        <v>4</v>
      </c>
      <c r="B87" s="31" t="s">
        <v>110</v>
      </c>
      <c r="C87" s="32">
        <v>45</v>
      </c>
      <c r="D87" s="33">
        <v>47</v>
      </c>
      <c r="E87" s="34">
        <f>SUM(C87:D87)</f>
        <v>92</v>
      </c>
      <c r="F87" s="34"/>
      <c r="G87" s="35"/>
    </row>
    <row r="88" spans="1:7" ht="18.75" thickBot="1" x14ac:dyDescent="0.3">
      <c r="A88" s="21"/>
      <c r="B88" s="31" t="s">
        <v>111</v>
      </c>
      <c r="C88" s="37">
        <v>49</v>
      </c>
      <c r="D88" s="38">
        <v>57</v>
      </c>
      <c r="E88" s="39">
        <f>SUM(C88:D88)</f>
        <v>106</v>
      </c>
      <c r="F88" s="39"/>
      <c r="G88" s="40"/>
    </row>
    <row r="89" spans="1:7" ht="18.75" thickBot="1" x14ac:dyDescent="0.3">
      <c r="A89" s="26" t="s">
        <v>4</v>
      </c>
      <c r="B89" s="27" t="s">
        <v>47</v>
      </c>
      <c r="C89" s="28" t="s">
        <v>17</v>
      </c>
      <c r="D89" s="29" t="s">
        <v>18</v>
      </c>
      <c r="E89" s="29" t="s">
        <v>2</v>
      </c>
      <c r="F89" s="29" t="s">
        <v>34</v>
      </c>
      <c r="G89" s="30">
        <f>SUM(E90:E94)-MAX(E90:E94)</f>
        <v>349</v>
      </c>
    </row>
    <row r="90" spans="1:7" ht="18" x14ac:dyDescent="0.25">
      <c r="A90" s="24" t="s">
        <v>19</v>
      </c>
      <c r="B90" s="31" t="s">
        <v>95</v>
      </c>
      <c r="C90" s="32">
        <v>44</v>
      </c>
      <c r="D90" s="33">
        <v>50</v>
      </c>
      <c r="E90" s="34">
        <f>SUM(C90:D90)</f>
        <v>94</v>
      </c>
      <c r="F90" s="34"/>
      <c r="G90" s="35"/>
    </row>
    <row r="91" spans="1:7" ht="18" x14ac:dyDescent="0.25">
      <c r="A91" s="12"/>
      <c r="B91" s="31" t="s">
        <v>96</v>
      </c>
      <c r="C91" s="32">
        <v>40</v>
      </c>
      <c r="D91" s="33">
        <v>42</v>
      </c>
      <c r="E91" s="34">
        <f>SUM(C91:D91)</f>
        <v>82</v>
      </c>
      <c r="F91" s="34"/>
      <c r="G91" s="35"/>
    </row>
    <row r="92" spans="1:7" ht="18" x14ac:dyDescent="0.25">
      <c r="A92" s="36"/>
      <c r="B92" s="31" t="s">
        <v>97</v>
      </c>
      <c r="C92" s="32">
        <v>41</v>
      </c>
      <c r="D92" s="33">
        <v>42</v>
      </c>
      <c r="E92" s="34">
        <f>SUM(C92:D92)</f>
        <v>83</v>
      </c>
      <c r="F92" s="34"/>
      <c r="G92" s="35"/>
    </row>
    <row r="93" spans="1:7" ht="18" x14ac:dyDescent="0.25">
      <c r="A93" s="36" t="s">
        <v>4</v>
      </c>
      <c r="B93" s="31" t="s">
        <v>99</v>
      </c>
      <c r="C93" s="32">
        <v>52</v>
      </c>
      <c r="D93" s="33">
        <v>45</v>
      </c>
      <c r="E93" s="34">
        <f>SUM(C93:D93)</f>
        <v>97</v>
      </c>
      <c r="F93" s="34"/>
      <c r="G93" s="35"/>
    </row>
    <row r="94" spans="1:7" ht="18.75" thickBot="1" x14ac:dyDescent="0.3">
      <c r="A94" s="21"/>
      <c r="B94" s="31" t="s">
        <v>98</v>
      </c>
      <c r="C94" s="37">
        <v>44</v>
      </c>
      <c r="D94" s="38">
        <v>46</v>
      </c>
      <c r="E94" s="39">
        <f>SUM(C94:D94)</f>
        <v>90</v>
      </c>
      <c r="F94" s="39"/>
      <c r="G94" s="40"/>
    </row>
    <row r="95" spans="1:7" ht="18.75" thickBot="1" x14ac:dyDescent="0.3">
      <c r="A95" s="26" t="s">
        <v>4</v>
      </c>
      <c r="B95" s="27" t="s">
        <v>51</v>
      </c>
      <c r="C95" s="28" t="s">
        <v>17</v>
      </c>
      <c r="D95" s="29" t="s">
        <v>18</v>
      </c>
      <c r="E95" s="29" t="s">
        <v>2</v>
      </c>
      <c r="F95" s="29" t="s">
        <v>34</v>
      </c>
      <c r="G95" s="30">
        <f>SUM(E96:E100)-MAX(E96:E100)</f>
        <v>352</v>
      </c>
    </row>
    <row r="96" spans="1:7" ht="18" x14ac:dyDescent="0.25">
      <c r="A96" s="24" t="s">
        <v>19</v>
      </c>
      <c r="B96" s="31" t="s">
        <v>112</v>
      </c>
      <c r="C96" s="32">
        <v>41</v>
      </c>
      <c r="D96" s="33">
        <v>40</v>
      </c>
      <c r="E96" s="34">
        <f>SUM(C96:D96)</f>
        <v>81</v>
      </c>
      <c r="F96" s="34"/>
      <c r="G96" s="35"/>
    </row>
    <row r="97" spans="1:7" ht="18" x14ac:dyDescent="0.25">
      <c r="A97" s="12" t="s">
        <v>52</v>
      </c>
      <c r="B97" s="31" t="s">
        <v>113</v>
      </c>
      <c r="C97" s="32">
        <v>43</v>
      </c>
      <c r="D97" s="33">
        <v>46</v>
      </c>
      <c r="E97" s="34">
        <f>SUM(C97:D97)</f>
        <v>89</v>
      </c>
      <c r="F97" s="34"/>
      <c r="G97" s="35"/>
    </row>
    <row r="98" spans="1:7" ht="18" x14ac:dyDescent="0.25">
      <c r="A98" s="36"/>
      <c r="B98" s="31" t="s">
        <v>114</v>
      </c>
      <c r="C98" s="32">
        <v>45</v>
      </c>
      <c r="D98" s="33">
        <v>46</v>
      </c>
      <c r="E98" s="34">
        <f>SUM(C98:D98)</f>
        <v>91</v>
      </c>
      <c r="F98" s="34"/>
      <c r="G98" s="35"/>
    </row>
    <row r="99" spans="1:7" ht="18" x14ac:dyDescent="0.25">
      <c r="A99" s="36" t="s">
        <v>4</v>
      </c>
      <c r="B99" s="31" t="s">
        <v>115</v>
      </c>
      <c r="C99" s="32">
        <v>46</v>
      </c>
      <c r="D99" s="33">
        <v>56</v>
      </c>
      <c r="E99" s="34">
        <f>SUM(C99:D99)</f>
        <v>102</v>
      </c>
      <c r="F99" s="34"/>
      <c r="G99" s="35"/>
    </row>
    <row r="100" spans="1:7" ht="18.75" thickBot="1" x14ac:dyDescent="0.3">
      <c r="A100" s="21"/>
      <c r="B100" s="31" t="s">
        <v>116</v>
      </c>
      <c r="C100" s="32">
        <v>47</v>
      </c>
      <c r="D100" s="33">
        <v>44</v>
      </c>
      <c r="E100" s="34">
        <f>SUM(C100:D100)</f>
        <v>91</v>
      </c>
      <c r="F100" s="34"/>
      <c r="G100" s="35"/>
    </row>
    <row r="101" spans="1:7" ht="18.75" thickBot="1" x14ac:dyDescent="0.3">
      <c r="A101" s="61" t="s">
        <v>4</v>
      </c>
      <c r="B101" s="27" t="s">
        <v>53</v>
      </c>
      <c r="C101" s="28" t="s">
        <v>17</v>
      </c>
      <c r="D101" s="29" t="s">
        <v>18</v>
      </c>
      <c r="E101" s="29" t="s">
        <v>2</v>
      </c>
      <c r="F101" s="29" t="s">
        <v>34</v>
      </c>
      <c r="G101" s="30">
        <f>SUM(E102:E106)</f>
        <v>411</v>
      </c>
    </row>
    <row r="102" spans="1:7" ht="18" x14ac:dyDescent="0.25">
      <c r="A102" s="62" t="s">
        <v>19</v>
      </c>
      <c r="B102" s="63" t="s">
        <v>89</v>
      </c>
      <c r="C102" s="32">
        <v>45</v>
      </c>
      <c r="D102" s="33">
        <v>50</v>
      </c>
      <c r="E102" s="34">
        <f>SUM(C102:D102)</f>
        <v>95</v>
      </c>
      <c r="F102" s="34"/>
      <c r="G102" s="35"/>
    </row>
    <row r="103" spans="1:7" ht="18" x14ac:dyDescent="0.25">
      <c r="A103" s="64" t="s">
        <v>54</v>
      </c>
      <c r="B103" s="63" t="s">
        <v>90</v>
      </c>
      <c r="C103" s="32">
        <v>46</v>
      </c>
      <c r="D103" s="33">
        <v>52</v>
      </c>
      <c r="E103" s="34">
        <f>SUM(C103:D103)</f>
        <v>98</v>
      </c>
      <c r="F103" s="34"/>
      <c r="G103" s="35"/>
    </row>
    <row r="104" spans="1:7" ht="18" x14ac:dyDescent="0.25">
      <c r="A104" s="65"/>
      <c r="B104" s="63"/>
      <c r="C104" s="32"/>
      <c r="D104" s="33"/>
      <c r="E104" s="34"/>
      <c r="F104" s="34"/>
      <c r="G104" s="35"/>
    </row>
    <row r="105" spans="1:7" ht="18" x14ac:dyDescent="0.25">
      <c r="A105" s="65" t="s">
        <v>4</v>
      </c>
      <c r="B105" s="63" t="s">
        <v>91</v>
      </c>
      <c r="C105" s="32">
        <v>49</v>
      </c>
      <c r="D105" s="33">
        <v>59</v>
      </c>
      <c r="E105" s="34">
        <f>SUM(C105:D105)</f>
        <v>108</v>
      </c>
      <c r="F105" s="34"/>
      <c r="G105" s="35"/>
    </row>
    <row r="106" spans="1:7" ht="18.75" thickBot="1" x14ac:dyDescent="0.3">
      <c r="A106" s="66"/>
      <c r="B106" s="67" t="s">
        <v>92</v>
      </c>
      <c r="C106" s="37">
        <v>54</v>
      </c>
      <c r="D106" s="38">
        <v>56</v>
      </c>
      <c r="E106" s="39">
        <f>SUM(C106:D106)</f>
        <v>110</v>
      </c>
      <c r="F106" s="39"/>
      <c r="G106" s="40"/>
    </row>
    <row r="107" spans="1:7" ht="18.75" thickBot="1" x14ac:dyDescent="0.3">
      <c r="A107" s="56"/>
      <c r="B107" s="27" t="s">
        <v>33</v>
      </c>
      <c r="C107" s="43" t="s">
        <v>17</v>
      </c>
      <c r="D107" s="44" t="s">
        <v>18</v>
      </c>
      <c r="E107" s="44" t="s">
        <v>2</v>
      </c>
      <c r="F107" s="44"/>
      <c r="G107" s="45"/>
    </row>
    <row r="108" spans="1:7" ht="16.5" x14ac:dyDescent="0.25">
      <c r="A108" s="57"/>
      <c r="B108" s="58" t="s">
        <v>45</v>
      </c>
      <c r="C108" s="46">
        <v>51</v>
      </c>
      <c r="D108" s="47">
        <v>50</v>
      </c>
      <c r="E108" s="48">
        <f>SUM(C108:D108)</f>
        <v>101</v>
      </c>
      <c r="F108" s="48"/>
      <c r="G108" s="49"/>
    </row>
    <row r="109" spans="1:7" ht="16.5" x14ac:dyDescent="0.25">
      <c r="A109" s="57"/>
      <c r="B109" s="58" t="s">
        <v>93</v>
      </c>
      <c r="C109" s="32">
        <v>48</v>
      </c>
      <c r="D109" s="33">
        <v>45</v>
      </c>
      <c r="E109" s="34">
        <f>SUM(C109:D109)</f>
        <v>93</v>
      </c>
      <c r="F109" s="34"/>
      <c r="G109" s="35"/>
    </row>
    <row r="110" spans="1:7" ht="16.5" x14ac:dyDescent="0.25">
      <c r="A110" s="57"/>
      <c r="B110" s="58"/>
      <c r="C110" s="32"/>
      <c r="D110" s="33"/>
      <c r="E110" s="34"/>
      <c r="F110" s="34"/>
      <c r="G110" s="35"/>
    </row>
    <row r="111" spans="1:7" ht="16.5" x14ac:dyDescent="0.25">
      <c r="A111" s="57"/>
      <c r="B111" s="58" t="s">
        <v>100</v>
      </c>
      <c r="C111" s="32">
        <v>41</v>
      </c>
      <c r="D111" s="33">
        <v>49</v>
      </c>
      <c r="E111" s="34">
        <f t="shared" ref="E111:E116" si="0">SUM(C111:D111)</f>
        <v>90</v>
      </c>
      <c r="F111" s="34"/>
      <c r="G111" s="35"/>
    </row>
    <row r="112" spans="1:7" ht="16.5" x14ac:dyDescent="0.25">
      <c r="A112" s="57"/>
      <c r="B112" s="58" t="s">
        <v>102</v>
      </c>
      <c r="C112" s="32">
        <v>42</v>
      </c>
      <c r="D112" s="33">
        <v>44</v>
      </c>
      <c r="E112" s="34">
        <f t="shared" si="0"/>
        <v>86</v>
      </c>
      <c r="F112" s="34"/>
      <c r="G112" s="35"/>
    </row>
    <row r="113" spans="1:7" ht="16.5" x14ac:dyDescent="0.25">
      <c r="A113" s="57"/>
      <c r="B113" s="58" t="s">
        <v>94</v>
      </c>
      <c r="C113" s="32">
        <v>49</v>
      </c>
      <c r="D113" s="33">
        <v>48</v>
      </c>
      <c r="E113" s="34">
        <f t="shared" si="0"/>
        <v>97</v>
      </c>
      <c r="F113" s="34"/>
      <c r="G113" s="35"/>
    </row>
    <row r="114" spans="1:7" ht="16.5" x14ac:dyDescent="0.25">
      <c r="A114" s="57"/>
      <c r="B114" s="58" t="s">
        <v>117</v>
      </c>
      <c r="C114" s="32">
        <v>51</v>
      </c>
      <c r="D114" s="33">
        <v>48</v>
      </c>
      <c r="E114" s="34">
        <f t="shared" si="0"/>
        <v>99</v>
      </c>
      <c r="F114" s="34"/>
      <c r="G114" s="35"/>
    </row>
    <row r="115" spans="1:7" ht="16.5" x14ac:dyDescent="0.25">
      <c r="A115" s="57"/>
      <c r="B115" s="58" t="s">
        <v>118</v>
      </c>
      <c r="C115" s="32">
        <v>47</v>
      </c>
      <c r="D115" s="33">
        <v>45</v>
      </c>
      <c r="E115" s="34">
        <f t="shared" si="0"/>
        <v>92</v>
      </c>
      <c r="F115" s="34"/>
      <c r="G115" s="35"/>
    </row>
    <row r="116" spans="1:7" ht="17.25" thickBot="1" x14ac:dyDescent="0.3">
      <c r="A116" s="59"/>
      <c r="B116" s="60" t="s">
        <v>108</v>
      </c>
      <c r="C116" s="37">
        <v>38</v>
      </c>
      <c r="D116" s="38">
        <v>42</v>
      </c>
      <c r="E116" s="39">
        <f t="shared" si="0"/>
        <v>80</v>
      </c>
      <c r="F116" s="39"/>
      <c r="G116" s="4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 Wade</dc:creator>
  <cp:lastModifiedBy>jrogers2</cp:lastModifiedBy>
  <dcterms:created xsi:type="dcterms:W3CDTF">2020-09-12T17:01:36Z</dcterms:created>
  <dcterms:modified xsi:type="dcterms:W3CDTF">2020-10-05T13:31:22Z</dcterms:modified>
</cp:coreProperties>
</file>